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0" yWindow="2010" windowWidth="19200" windowHeight="8970" tabRatio="776" activeTab="5"/>
  </bookViews>
  <sheets>
    <sheet name="01-2019全镇收入" sheetId="57" r:id="rId1"/>
    <sheet name="02-2019全镇支出" sheetId="58" r:id="rId2"/>
    <sheet name="03-2019公共平衡  " sheetId="73"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 sheetId="21" r:id="rId12"/>
    <sheet name="13-2020公共平衡" sheetId="71" r:id="rId13"/>
    <sheet name="14-2020公共本级支出功能 " sheetId="38" r:id="rId14"/>
    <sheet name="15-2020公共基本和项目 " sheetId="39" r:id="rId15"/>
    <sheet name="16-2020公共本级基本支出经济 " sheetId="36" r:id="rId16"/>
    <sheet name="17-2020公共线下" sheetId="29" r:id="rId17"/>
    <sheet name="18-2020转移支付分地区" sheetId="53" r:id="rId18"/>
    <sheet name="19-2020转移支付分项目" sheetId="54" r:id="rId19"/>
    <sheet name="20-2020基金平衡" sheetId="35" r:id="rId20"/>
    <sheet name="21-2020基金支出" sheetId="7" r:id="rId21"/>
    <sheet name="22-2020基金转移支付" sheetId="61" r:id="rId22"/>
    <sheet name="23-2020国资" sheetId="49" r:id="rId23"/>
    <sheet name="24-2020社保" sheetId="11" r:id="rId24"/>
    <sheet name="25-2020新增债券安排" sheetId="70" r:id="rId25"/>
    <sheet name="26-2019债务限额、余额" sheetId="65" r:id="rId26"/>
    <sheet name="27-2019、2020一般债务余额" sheetId="66" r:id="rId27"/>
    <sheet name="28-2019、2020专项债务余额" sheetId="67" r:id="rId28"/>
    <sheet name="29-债务还本付息" sheetId="68" r:id="rId29"/>
    <sheet name="30-2020年提前下达" sheetId="69" r:id="rId30"/>
    <sheet name="Sheet1" sheetId="72" r:id="rId31"/>
    <sheet name="Sheet2" sheetId="74" r:id="rId32"/>
  </sheets>
  <definedNames>
    <definedName name="_xlnm._FilterDatabase" localSheetId="3" hidden="1">'04-2019公共本级支出功能 '!$A$4:$Q$4</definedName>
    <definedName name="_xlnm._FilterDatabase" localSheetId="6" hidden="1">'07-2019转移支付分项目 '!$A$5:$A$15</definedName>
    <definedName name="_xlnm._FilterDatabase" localSheetId="13" hidden="1">'14-2020公共本级支出功能 '!$A$4:$B$4</definedName>
    <definedName name="_xlnm._FilterDatabase" localSheetId="18" hidden="1">'19-2020转移支付分项目'!$A$5:$A$76</definedName>
    <definedName name="_xlnm._FilterDatabase" localSheetId="8" hidden="1">'9-2019基金支出'!$A$4:$B$4</definedName>
    <definedName name="fa" localSheetId="2">#REF!</definedName>
    <definedName name="fa" localSheetId="6">#REF!</definedName>
    <definedName name="fa" localSheetId="9">#REF!</definedName>
    <definedName name="fa" localSheetId="18">#REF!</definedName>
    <definedName name="fa" localSheetId="21">#REF!</definedName>
    <definedName name="fa">#REF!</definedName>
    <definedName name="_xlnm.Print_Area" localSheetId="0">'01-2019全镇收入'!$A$1:$D$22</definedName>
    <definedName name="_xlnm.Print_Area" localSheetId="1">'02-2019全镇支出'!$A$1:$D$20</definedName>
    <definedName name="_xlnm.Print_Area" localSheetId="2">'03-2019公共平衡  '!$A$3:$O$33</definedName>
    <definedName name="_xlnm.Print_Area" localSheetId="3">'04-2019公共本级支出功能 '!$A$1:$B$7</definedName>
    <definedName name="_xlnm.Print_Area" localSheetId="4">'05-2019公共线下 '!$A$1:$D$20</definedName>
    <definedName name="_xlnm.Print_Area" localSheetId="5">'06-2019转移支付分地区'!$A$1:$C$12</definedName>
    <definedName name="_xlnm.Print_Area" localSheetId="6">'07-2019转移支付分项目 '!$A$1:$C$20</definedName>
    <definedName name="_xlnm.Print_Area" localSheetId="10">'11-2019国资 '!$A$1:$N$12</definedName>
    <definedName name="_xlnm.Print_Area" localSheetId="11">'12-2019社保执行'!$A$1:$M$17</definedName>
    <definedName name="_xlnm.Print_Area" localSheetId="12">'13-2020公共平衡'!$A$1:$F$30</definedName>
    <definedName name="_xlnm.Print_Area" localSheetId="13">'14-2020公共本级支出功能 '!$A$1:$B$76</definedName>
    <definedName name="_xlnm.Print_Area" localSheetId="14">'15-2020公共基本和项目 '!$A$1:$D$20</definedName>
    <definedName name="_xlnm.Print_Area" localSheetId="15">'16-2020公共本级基本支出经济 '!$A$1:$B$27</definedName>
    <definedName name="_xlnm.Print_Area" localSheetId="16">'17-2020公共线下'!$A$1:$D$31</definedName>
    <definedName name="_xlnm.Print_Area" localSheetId="17">'18-2020转移支付分地区'!$A$1:$B$13</definedName>
    <definedName name="_xlnm.Print_Area" localSheetId="18">'19-2020转移支付分项目'!$A$1:$B$14</definedName>
    <definedName name="_xlnm.Print_Area" localSheetId="20">'21-2020基金支出'!$A$1:$B$23</definedName>
    <definedName name="_xlnm.Print_Area" localSheetId="28">'29-债务还本付息'!$A$1:$D$26</definedName>
    <definedName name="_xlnm.Print_Area" localSheetId="7">'8-2019基金平衡'!$A$1:$L$10</definedName>
    <definedName name="_xlnm.Print_Area" localSheetId="8">'9-2019基金支出'!$A$1:$B$11</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'06-2019转移支付分地区'!$2:$6</definedName>
    <definedName name="_xlnm.Print_Titles" localSheetId="6">'07-2019转移支付分项目 '!$2:$5</definedName>
    <definedName name="_xlnm.Print_Titles" localSheetId="13">'14-2020公共本级支出功能 '!$2:$4</definedName>
    <definedName name="_xlnm.Print_Titles" localSheetId="15">'16-2020公共本级基本支出经济 '!$2:$5</definedName>
    <definedName name="_xlnm.Print_Titles" localSheetId="16">'17-2020公共线下'!$1:$4</definedName>
    <definedName name="_xlnm.Print_Titles" localSheetId="17">'18-2020转移支付分地区'!$2:$6</definedName>
    <definedName name="_xlnm.Print_Titles" localSheetId="18">'19-2020转移支付分项目'!$2:$5</definedName>
    <definedName name="_xlnm.Print_Titles" localSheetId="20">'21-2020基金支出'!$2:$4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7">#REF!</definedName>
    <definedName name="地区名称">#REF!</definedName>
  </definedNames>
  <calcPr calcId="114210" fullCalcOnLoad="1"/>
</workbook>
</file>

<file path=xl/calcChain.xml><?xml version="1.0" encoding="utf-8"?>
<calcChain xmlns="http://schemas.openxmlformats.org/spreadsheetml/2006/main">
  <c r="J5" i="73"/>
  <c r="E6"/>
  <c r="E27"/>
  <c r="E5"/>
  <c r="D27"/>
  <c r="D5"/>
  <c r="C27"/>
  <c r="B27"/>
  <c r="B5"/>
  <c r="I29"/>
  <c r="I27"/>
  <c r="F26"/>
  <c r="F23"/>
  <c r="F21"/>
  <c r="F19"/>
  <c r="F18"/>
  <c r="F17"/>
  <c r="F15"/>
  <c r="F13"/>
  <c r="F12"/>
  <c r="F11"/>
  <c r="F10"/>
  <c r="F9"/>
  <c r="F8"/>
  <c r="F7"/>
  <c r="I6"/>
  <c r="I5"/>
  <c r="B44" i="38"/>
  <c r="B63"/>
  <c r="B6" i="54"/>
  <c r="I7" i="48"/>
  <c r="I6"/>
  <c r="I5"/>
  <c r="B6"/>
  <c r="B5"/>
  <c r="J6" i="71"/>
  <c r="B7" i="53"/>
  <c r="D6" i="62"/>
  <c r="I8" i="33"/>
  <c r="B8"/>
  <c r="I6"/>
  <c r="B6"/>
  <c r="B5" i="58"/>
  <c r="B18" i="57"/>
  <c r="B6"/>
  <c r="B5"/>
  <c r="B6" i="62"/>
  <c r="B5" i="33"/>
  <c r="I5"/>
  <c r="H14" i="71"/>
  <c r="H11"/>
  <c r="H12"/>
  <c r="H13"/>
  <c r="H10"/>
  <c r="H8"/>
  <c r="H9"/>
  <c r="H15"/>
  <c r="H16"/>
  <c r="H17"/>
  <c r="H18"/>
  <c r="G7"/>
  <c r="H7"/>
  <c r="E7" i="65"/>
  <c r="B7"/>
  <c r="I11" i="21"/>
  <c r="I7"/>
  <c r="B5" i="49"/>
  <c r="D5"/>
  <c r="B11" i="21"/>
  <c r="D5" i="61"/>
  <c r="B5"/>
  <c r="B6" i="11"/>
  <c r="D5"/>
  <c r="D6"/>
  <c r="D17"/>
  <c r="B5"/>
</calcChain>
</file>

<file path=xl/sharedStrings.xml><?xml version="1.0" encoding="utf-8"?>
<sst xmlns="http://schemas.openxmlformats.org/spreadsheetml/2006/main" count="941" uniqueCount="760">
  <si>
    <t>四、社会保障和就业支出</t>
    <phoneticPr fontId="2" type="noConversion"/>
  </si>
  <si>
    <t>五、卫生健康支出</t>
    <phoneticPr fontId="2" type="noConversion"/>
  </si>
  <si>
    <t>六、城乡社区支出</t>
    <phoneticPr fontId="2" type="noConversion"/>
  </si>
  <si>
    <t>七、农林水支出</t>
    <phoneticPr fontId="2" type="noConversion"/>
  </si>
  <si>
    <t>八、交通运输支出</t>
    <phoneticPr fontId="2" type="noConversion"/>
  </si>
  <si>
    <t>九、住房保障支出</t>
    <phoneticPr fontId="2" type="noConversion"/>
  </si>
  <si>
    <t>十、灾害防治及应急管理支出</t>
    <phoneticPr fontId="2" type="noConversion"/>
  </si>
  <si>
    <t>十一、预备费</t>
    <phoneticPr fontId="2" type="noConversion"/>
  </si>
  <si>
    <t>十二、其他支出</t>
    <phoneticPr fontId="2" type="noConversion"/>
  </si>
  <si>
    <t xml:space="preserve">    国防</t>
    <phoneticPr fontId="4" type="noConversion"/>
  </si>
  <si>
    <t xml:space="preserve">    节能环保</t>
  </si>
  <si>
    <t xml:space="preserve">    交通运输</t>
  </si>
  <si>
    <t xml:space="preserve">    社会保障和就业</t>
  </si>
  <si>
    <t xml:space="preserve">    医疗卫生与计划生育</t>
  </si>
  <si>
    <t xml:space="preserve">    城乡社区</t>
  </si>
  <si>
    <t xml:space="preserve">    农林水</t>
  </si>
  <si>
    <t xml:space="preserve">    固定数额补助 </t>
    <phoneticPr fontId="2" type="noConversion"/>
  </si>
  <si>
    <t xml:space="preserve">    体制补助</t>
    <phoneticPr fontId="2" type="noConversion"/>
  </si>
  <si>
    <t xml:space="preserve">       国防</t>
    <phoneticPr fontId="2" type="noConversion"/>
  </si>
  <si>
    <t xml:space="preserve">       一般公共服务</t>
    <phoneticPr fontId="2" type="noConversion"/>
  </si>
  <si>
    <t xml:space="preserve">    体制补助收入</t>
    <phoneticPr fontId="2" type="noConversion"/>
  </si>
  <si>
    <t xml:space="preserve">    结算补助收入</t>
    <phoneticPr fontId="2" type="noConversion"/>
  </si>
  <si>
    <t xml:space="preserve">    固定数额补助</t>
    <phoneticPr fontId="2" type="noConversion"/>
  </si>
  <si>
    <t xml:space="preserve">    农林水共同财政事权转移支付</t>
    <phoneticPr fontId="2" type="noConversion"/>
  </si>
  <si>
    <t>基础设施建设和经济发展补助</t>
    <phoneticPr fontId="2" type="noConversion"/>
  </si>
  <si>
    <t>彩票公益金补助</t>
    <phoneticPr fontId="2" type="noConversion"/>
  </si>
  <si>
    <t>国有土地使用权出让收入补助</t>
    <phoneticPr fontId="2" type="noConversion"/>
  </si>
  <si>
    <t>三峡水库库区基金补助</t>
    <phoneticPr fontId="2" type="noConversion"/>
  </si>
  <si>
    <t>注：1.本表按照新的“政府预算支出经济分类科目” 将区本级基本支出细化到款级科目。 
    2.本表的本级基本支出合计数与表15的本级基本支出合计数相等。</t>
    <phoneticPr fontId="2" type="noConversion"/>
  </si>
  <si>
    <t>卫生健康支出</t>
    <phoneticPr fontId="2" type="noConversion"/>
  </si>
  <si>
    <t>全区收入合计</t>
    <phoneticPr fontId="4" type="noConversion"/>
  </si>
  <si>
    <t>全区支出合计</t>
    <phoneticPr fontId="4" type="noConversion"/>
  </si>
  <si>
    <t>注：本表详细反映2020年一般公共预算支出情况，按《预算法》要求细化到功能分类项级科目。个别项级科目中，其他支出数额较大的，将根据执行中下达的投资计划、项目清单等，按规定列报至相应的功能分类科目下。</t>
    <phoneticPr fontId="2" type="noConversion"/>
  </si>
  <si>
    <r>
      <t>注：在功能分类的基础上，为衔接表</t>
    </r>
    <r>
      <rPr>
        <sz val="10"/>
        <rFont val="Arial"/>
        <family val="2"/>
      </rPr>
      <t>14</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phoneticPr fontId="2" type="noConversion"/>
  </si>
  <si>
    <t>一、一般性转移支付</t>
    <phoneticPr fontId="2" type="noConversion"/>
  </si>
  <si>
    <t>二、专项转移支付</t>
    <phoneticPr fontId="2" type="noConversion"/>
  </si>
  <si>
    <t>2019年全镇财政预算收入执行表</t>
    <phoneticPr fontId="4" type="noConversion"/>
  </si>
  <si>
    <t>2019年全镇财政预算支出执行表</t>
    <phoneticPr fontId="2" type="noConversion"/>
  </si>
  <si>
    <t>2019年镇级一般公共预算本级支出执行表</t>
    <phoneticPr fontId="4" type="noConversion"/>
  </si>
  <si>
    <t>2019年镇级一般公共预算转移支付收支执行表</t>
    <phoneticPr fontId="4" type="noConversion"/>
  </si>
  <si>
    <t>补助地区支出</t>
    <phoneticPr fontId="2" type="noConversion"/>
  </si>
  <si>
    <t xml:space="preserve">2019年镇级一般公共预算转移支付支出执行表 </t>
    <phoneticPr fontId="4" type="noConversion"/>
  </si>
  <si>
    <t>补助地区合计</t>
    <phoneticPr fontId="2" type="noConversion"/>
  </si>
  <si>
    <t>补助地区合计</t>
    <phoneticPr fontId="4" type="noConversion"/>
  </si>
  <si>
    <t>2019年镇级政府性基金预算收支执行表</t>
    <phoneticPr fontId="4" type="noConversion"/>
  </si>
  <si>
    <t>2019年镇级政府性基金预算本级支出执行表</t>
    <phoneticPr fontId="4" type="noConversion"/>
  </si>
  <si>
    <t xml:space="preserve">2019年镇级政府性基金预算转移支付收支执行表 </t>
    <phoneticPr fontId="4" type="noConversion"/>
  </si>
  <si>
    <t>补地区街支出</t>
    <phoneticPr fontId="2" type="noConversion"/>
  </si>
  <si>
    <t>2019年镇级国有资本经营预算收支执行表</t>
    <phoneticPr fontId="4" type="noConversion"/>
  </si>
  <si>
    <t>2019年全镇社会保险基金预算收支执行表</t>
    <phoneticPr fontId="4" type="noConversion"/>
  </si>
  <si>
    <t xml:space="preserve">2020年镇级一般公共预算收支预算表 </t>
    <phoneticPr fontId="4" type="noConversion"/>
  </si>
  <si>
    <t xml:space="preserve">2020年镇级一般公共预算本级支出预算表 </t>
    <phoneticPr fontId="4" type="noConversion"/>
  </si>
  <si>
    <t xml:space="preserve">2020年镇级一般公共预算本级基本支出预算表 </t>
    <phoneticPr fontId="4" type="noConversion"/>
  </si>
  <si>
    <t xml:space="preserve">2020年镇级一般公共预算转移支付收支预算表 </t>
    <phoneticPr fontId="4" type="noConversion"/>
  </si>
  <si>
    <t>补助地区支出</t>
    <phoneticPr fontId="4" type="noConversion"/>
  </si>
  <si>
    <t xml:space="preserve"> </t>
    <phoneticPr fontId="2" type="noConversion"/>
  </si>
  <si>
    <t xml:space="preserve">2020年镇级一般公共预算转移支付支出预算表 </t>
    <phoneticPr fontId="4" type="noConversion"/>
  </si>
  <si>
    <t>注：本表直观反映预算安排中镇对地区的补助情况。按照《预算法》规定，转移支付应当分地区、分项目编制。</t>
    <phoneticPr fontId="2" type="noConversion"/>
  </si>
  <si>
    <t>注：本表直观反映年初镇对地区的转移支付分项目情况。</t>
    <phoneticPr fontId="2" type="noConversion"/>
  </si>
  <si>
    <t xml:space="preserve">2020年镇级政府性基金预算收支预算表 </t>
    <phoneticPr fontId="4" type="noConversion"/>
  </si>
  <si>
    <t xml:space="preserve">2020年镇级政府性基金预算本级支出预算表 </t>
    <phoneticPr fontId="4" type="noConversion"/>
  </si>
  <si>
    <t xml:space="preserve">2020年镇级政府性基金预算转移支付收支预算表 </t>
    <phoneticPr fontId="4" type="noConversion"/>
  </si>
  <si>
    <t xml:space="preserve">2020年镇级国有资本经营预算收支预算表 </t>
    <phoneticPr fontId="4" type="noConversion"/>
  </si>
  <si>
    <t>全镇收入合计</t>
    <phoneticPr fontId="4" type="noConversion"/>
  </si>
  <si>
    <t>全镇支出合计</t>
    <phoneticPr fontId="4" type="noConversion"/>
  </si>
  <si>
    <t>注：由于社会保险基金预算由重庆市级统筹，镇级没有收支数据。</t>
    <phoneticPr fontId="4" type="noConversion"/>
  </si>
  <si>
    <t>永川区本级2020年年初新增地方政府债券资金安排表</t>
    <phoneticPr fontId="4" type="noConversion"/>
  </si>
  <si>
    <t>永川区地方政府债券发行及还本付息情况表</t>
    <phoneticPr fontId="4" type="noConversion"/>
  </si>
  <si>
    <t>注：1.本表直观反映2019年一般公共预算收入与支出的平衡关系。
    2.收入总计（本级收入合计+转移性收入合计）=支出总计（本级支出合计+转移性支出合计）。
    3.调整预算数是指根据预算法规定，经镇人大常委会审查批准对年初预算进行调整后形成的预算数，下同。
    4.年度预算数是指在调整预算数的基础上，根据预算法规定，因不需地方配套的上级专项转移支付增加、上年结转资金安排使用等不属于预算调整事项但引起预算收支变动后形成的预算数，下同。
    5.其他税收包括印花税、契税、耕地占用税、土地增值税、城镇土地使用税等零星税收，主要来源于市级重点税源。</t>
    <phoneticPr fontId="2" type="noConversion"/>
  </si>
  <si>
    <t xml:space="preserve">      伤残抚恤</t>
    <phoneticPr fontId="2" type="noConversion"/>
  </si>
  <si>
    <t xml:space="preserve">      农村籍退役士兵老年生活补助</t>
    <phoneticPr fontId="2" type="noConversion"/>
  </si>
  <si>
    <t xml:space="preserve">      农村特困人员救助供养支出</t>
    <phoneticPr fontId="2" type="noConversion"/>
  </si>
  <si>
    <t xml:space="preserve">      城市特困人员救助供养支出</t>
    <phoneticPr fontId="2" type="noConversion"/>
  </si>
  <si>
    <t xml:space="preserve">      其他城市生活救助</t>
    <phoneticPr fontId="2" type="noConversion"/>
  </si>
  <si>
    <t xml:space="preserve">      对村民委员会和村党支部的补助</t>
    <phoneticPr fontId="2" type="noConversion"/>
  </si>
  <si>
    <t xml:space="preserve">  社会保障和就业支出</t>
  </si>
  <si>
    <t xml:space="preserve">  一般公共服务支出</t>
  </si>
  <si>
    <t xml:space="preserve">  节能环保支出</t>
  </si>
  <si>
    <t xml:space="preserve">  城乡社区支出</t>
  </si>
  <si>
    <t xml:space="preserve">  国防支出</t>
  </si>
  <si>
    <t xml:space="preserve">  卫生健康支出</t>
  </si>
  <si>
    <t xml:space="preserve">  农林水支出</t>
  </si>
  <si>
    <t xml:space="preserve">  交通运输支出</t>
  </si>
  <si>
    <t xml:space="preserve">    印花税</t>
    <phoneticPr fontId="2" type="noConversion"/>
  </si>
  <si>
    <t xml:space="preserve">    其他事务支出</t>
    <phoneticPr fontId="2" type="noConversion"/>
  </si>
  <si>
    <t xml:space="preserve">    城市特困人员救助供养支出</t>
    <phoneticPr fontId="2" type="noConversion"/>
  </si>
  <si>
    <t>2019年镇级一般公共预算收支执行表</t>
    <phoneticPr fontId="4" type="noConversion"/>
  </si>
  <si>
    <t>支      出</t>
    <phoneticPr fontId="4" type="noConversion"/>
  </si>
  <si>
    <t>本级收入合计</t>
  </si>
  <si>
    <t>本级支出合计</t>
  </si>
  <si>
    <t xml:space="preserve">    增值税</t>
  </si>
  <si>
    <t xml:space="preserve">    印花税</t>
  </si>
  <si>
    <t xml:space="preserve">    专项收入</t>
  </si>
  <si>
    <t>一、一般公共服务支出</t>
  </si>
  <si>
    <t>二、外交支出</t>
  </si>
  <si>
    <t>三、国防支出</t>
  </si>
  <si>
    <t xml:space="preserve">    企业所得税</t>
  </si>
  <si>
    <t>四、公共安全支出</t>
  </si>
  <si>
    <t xml:space="preserve">    个人所得税</t>
  </si>
  <si>
    <t xml:space="preserve">    城市维护建设税</t>
  </si>
  <si>
    <t xml:space="preserve">    房产税</t>
  </si>
  <si>
    <t xml:space="preserve">    城镇土地使用税</t>
  </si>
  <si>
    <t xml:space="preserve">    车船税</t>
  </si>
  <si>
    <t xml:space="preserve">    行政事业性收费收入</t>
  </si>
  <si>
    <t xml:space="preserve">    罚没收入</t>
  </si>
  <si>
    <t xml:space="preserve">    其他收入</t>
  </si>
  <si>
    <t>预算数</t>
    <phoneticPr fontId="4" type="noConversion"/>
  </si>
  <si>
    <t>转移性收入合计</t>
    <phoneticPr fontId="4" type="noConversion"/>
  </si>
  <si>
    <t>转移性支出合计</t>
    <phoneticPr fontId="4" type="noConversion"/>
  </si>
  <si>
    <t>单位：万元</t>
    <phoneticPr fontId="4" type="noConversion"/>
  </si>
  <si>
    <t>项         目</t>
  </si>
  <si>
    <t>预算数</t>
    <phoneticPr fontId="4" type="noConversion"/>
  </si>
  <si>
    <t>支        出</t>
    <phoneticPr fontId="4" type="noConversion"/>
  </si>
  <si>
    <t>总  计</t>
    <phoneticPr fontId="4" type="noConversion"/>
  </si>
  <si>
    <t>本级收入合计</t>
    <phoneticPr fontId="4" type="noConversion"/>
  </si>
  <si>
    <t>本级支出合计</t>
    <phoneticPr fontId="4" type="noConversion"/>
  </si>
  <si>
    <t>收        入</t>
    <phoneticPr fontId="4" type="noConversion"/>
  </si>
  <si>
    <t>执行数</t>
    <phoneticPr fontId="4" type="noConversion"/>
  </si>
  <si>
    <t xml:space="preserve">       社会保障和就业</t>
  </si>
  <si>
    <t>预算数</t>
    <phoneticPr fontId="4" type="noConversion"/>
  </si>
  <si>
    <t>（按经济分类科目）</t>
    <phoneticPr fontId="4" type="noConversion"/>
  </si>
  <si>
    <t>单位：万元</t>
    <phoneticPr fontId="4" type="noConversion"/>
  </si>
  <si>
    <t xml:space="preserve">           支       出</t>
    <phoneticPr fontId="4" type="noConversion"/>
  </si>
  <si>
    <t>支        出</t>
    <phoneticPr fontId="29" type="noConversion"/>
  </si>
  <si>
    <t>单位：万元</t>
    <phoneticPr fontId="29" type="noConversion"/>
  </si>
  <si>
    <t>本级支出合计</t>
    <phoneticPr fontId="29" type="noConversion"/>
  </si>
  <si>
    <t>项目支出</t>
    <phoneticPr fontId="29" type="noConversion"/>
  </si>
  <si>
    <t>基本支出</t>
    <phoneticPr fontId="29" type="noConversion"/>
  </si>
  <si>
    <t>小计</t>
    <phoneticPr fontId="29" type="noConversion"/>
  </si>
  <si>
    <t>单位：万元</t>
    <phoneticPr fontId="29" type="noConversion"/>
  </si>
  <si>
    <t>（按功能分类科目的基本支出和项目支出）</t>
    <phoneticPr fontId="29" type="noConversion"/>
  </si>
  <si>
    <t>一、解决历史遗留问题及改革成本支出</t>
    <phoneticPr fontId="2" type="noConversion"/>
  </si>
  <si>
    <t xml:space="preserve">    国有资源(资产)有偿使用收入</t>
  </si>
  <si>
    <t>二、调出资金</t>
    <phoneticPr fontId="2" type="noConversion"/>
  </si>
  <si>
    <t xml:space="preserve">       节能环保</t>
  </si>
  <si>
    <t xml:space="preserve">       农林水</t>
  </si>
  <si>
    <t xml:space="preserve">       交通运输</t>
  </si>
  <si>
    <t>科学技术支出</t>
  </si>
  <si>
    <t>收      入</t>
    <phoneticPr fontId="4" type="noConversion"/>
  </si>
  <si>
    <t>转移性支出合计</t>
    <phoneticPr fontId="4" type="noConversion"/>
  </si>
  <si>
    <t>一、利润收入</t>
    <phoneticPr fontId="2" type="noConversion"/>
  </si>
  <si>
    <t>二、股利、股息收入</t>
    <phoneticPr fontId="2" type="noConversion"/>
  </si>
  <si>
    <t xml:space="preserve">  其他国有资本经营预算支出  </t>
    <phoneticPr fontId="2" type="noConversion"/>
  </si>
  <si>
    <t>预算数</t>
    <phoneticPr fontId="4" type="noConversion"/>
  </si>
  <si>
    <t>六、其他支出</t>
    <phoneticPr fontId="4" type="noConversion"/>
  </si>
  <si>
    <t>一般公共服务支出</t>
  </si>
  <si>
    <t>国防支出</t>
  </si>
  <si>
    <t>社会保障和就业支出</t>
  </si>
  <si>
    <t>节能环保支出</t>
  </si>
  <si>
    <t>城乡社区支出</t>
  </si>
  <si>
    <t>农林水支出</t>
  </si>
  <si>
    <t>交通运输支出</t>
  </si>
  <si>
    <t>住房保障支出</t>
  </si>
  <si>
    <t>预备费</t>
  </si>
  <si>
    <t>其他支出</t>
  </si>
  <si>
    <r>
      <t>预 算</t>
    </r>
    <r>
      <rPr>
        <sz val="14"/>
        <rFont val="黑体"/>
        <charset val="134"/>
      </rPr>
      <t xml:space="preserve"> </t>
    </r>
    <r>
      <rPr>
        <sz val="14"/>
        <rFont val="黑体"/>
        <charset val="134"/>
      </rPr>
      <t>数</t>
    </r>
    <phoneticPr fontId="29" type="noConversion"/>
  </si>
  <si>
    <t>永川区</t>
  </si>
  <si>
    <t>收       入</t>
    <phoneticPr fontId="4" type="noConversion"/>
  </si>
  <si>
    <t>　　企业所得税</t>
  </si>
  <si>
    <t>　　个人所得税</t>
  </si>
  <si>
    <t>　　城市维护建设税</t>
  </si>
  <si>
    <t>　　房产税</t>
  </si>
  <si>
    <t>　　印花税</t>
  </si>
  <si>
    <t>　　城镇土地使用税</t>
  </si>
  <si>
    <t>　　土地增值税</t>
  </si>
  <si>
    <t xml:space="preserve">      行政运行</t>
  </si>
  <si>
    <t xml:space="preserve">    行政运行</t>
  </si>
  <si>
    <t>执行数</t>
    <phoneticPr fontId="4" type="noConversion"/>
  </si>
  <si>
    <t>一、解决历史遗留问题及改革成本支出</t>
  </si>
  <si>
    <t xml:space="preserve">      国有企业改革成本支出</t>
  </si>
  <si>
    <t xml:space="preserve">      其他解决历史遗留问题及改革成本支出</t>
  </si>
  <si>
    <t>单位：万元</t>
    <phoneticPr fontId="4" type="noConversion"/>
  </si>
  <si>
    <t>收      入</t>
    <phoneticPr fontId="4" type="noConversion"/>
  </si>
  <si>
    <t>支       出</t>
    <phoneticPr fontId="4" type="noConversion"/>
  </si>
  <si>
    <t>总  计</t>
    <phoneticPr fontId="4" type="noConversion"/>
  </si>
  <si>
    <t>一、基本养老保险基金收入</t>
    <phoneticPr fontId="4" type="noConversion"/>
  </si>
  <si>
    <t>一、基本养老保险基金支出</t>
    <phoneticPr fontId="4" type="noConversion"/>
  </si>
  <si>
    <t>城镇企业职工基本养老保险基金</t>
    <phoneticPr fontId="4" type="noConversion"/>
  </si>
  <si>
    <t>城乡居民社会养老保险基金</t>
    <phoneticPr fontId="4" type="noConversion"/>
  </si>
  <si>
    <t>机关事业养老保险基金</t>
    <phoneticPr fontId="4" type="noConversion"/>
  </si>
  <si>
    <t>二、基本医疗保险基金收入</t>
    <phoneticPr fontId="4" type="noConversion"/>
  </si>
  <si>
    <t>二、基本医疗保险基金支出</t>
    <phoneticPr fontId="4" type="noConversion"/>
  </si>
  <si>
    <t>城镇职工基本医疗保险基金（含生育保险）</t>
    <phoneticPr fontId="4" type="noConversion"/>
  </si>
  <si>
    <t>城乡居民合作医疗保险基金</t>
    <phoneticPr fontId="4" type="noConversion"/>
  </si>
  <si>
    <t>三、失业保险基金收入</t>
    <phoneticPr fontId="4" type="noConversion"/>
  </si>
  <si>
    <t>三、失业保险基金支出</t>
    <phoneticPr fontId="4" type="noConversion"/>
  </si>
  <si>
    <t>四、工伤保险基金收入</t>
    <phoneticPr fontId="4" type="noConversion"/>
  </si>
  <si>
    <t>四、工伤保险基金支出</t>
    <phoneticPr fontId="4" type="noConversion"/>
  </si>
  <si>
    <t>本年收支结余</t>
    <phoneticPr fontId="4" type="noConversion"/>
  </si>
  <si>
    <t>收        入</t>
    <phoneticPr fontId="4" type="noConversion"/>
  </si>
  <si>
    <t>预算数</t>
    <phoneticPr fontId="4" type="noConversion"/>
  </si>
  <si>
    <t>支        出</t>
    <phoneticPr fontId="4"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</si>
  <si>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</si>
  <si>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</si>
  <si>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</si>
  <si>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</si>
  <si>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</si>
  <si>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</si>
  <si>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</si>
  <si>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</si>
  <si>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</si>
  <si>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</si>
  <si>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</si>
  <si>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</si>
  <si>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</si>
  <si>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二、地方政府债务收入</t>
    <phoneticPr fontId="2" type="noConversion"/>
  </si>
  <si>
    <t>三、地方政府债务转贷支出</t>
    <phoneticPr fontId="4" type="noConversion"/>
  </si>
  <si>
    <t xml:space="preserve">      </t>
    <phoneticPr fontId="4" type="noConversion"/>
  </si>
  <si>
    <r>
      <t xml:space="preserve">预  </t>
    </r>
    <r>
      <rPr>
        <sz val="14"/>
        <rFont val="黑体"/>
        <charset val="134"/>
      </rPr>
      <t>算</t>
    </r>
    <r>
      <rPr>
        <sz val="14"/>
        <rFont val="黑体"/>
        <charset val="134"/>
      </rPr>
      <t xml:space="preserve">  </t>
    </r>
    <r>
      <rPr>
        <sz val="14"/>
        <rFont val="黑体"/>
        <charset val="134"/>
      </rPr>
      <t>数</t>
    </r>
    <phoneticPr fontId="29" type="noConversion"/>
  </si>
  <si>
    <t>一、农网还贷资金收入</t>
    <phoneticPr fontId="2" type="noConversion"/>
  </si>
  <si>
    <t>二、国家电影事业发展专项资金</t>
    <phoneticPr fontId="2" type="noConversion"/>
  </si>
  <si>
    <t>三、国有土地收益基金收入</t>
    <phoneticPr fontId="4" type="noConversion"/>
  </si>
  <si>
    <t>四、农业土地开发资金收入</t>
    <phoneticPr fontId="4" type="noConversion"/>
  </si>
  <si>
    <t>五、国有土地使用权出让收入</t>
    <phoneticPr fontId="2" type="noConversion"/>
  </si>
  <si>
    <t>六、大中型水库库区基金收入</t>
    <phoneticPr fontId="2" type="noConversion"/>
  </si>
  <si>
    <t>七、彩票公益金收入</t>
    <phoneticPr fontId="2" type="noConversion"/>
  </si>
  <si>
    <t>八、小型水库移民扶助基金收入</t>
    <phoneticPr fontId="2" type="noConversion"/>
  </si>
  <si>
    <t>九、污水处理费收入</t>
    <phoneticPr fontId="2" type="noConversion"/>
  </si>
  <si>
    <t>十、彩票发行机构和彩票销售机构的业务费用</t>
    <phoneticPr fontId="2" type="noConversion"/>
  </si>
  <si>
    <t>预 算 数</t>
    <phoneticPr fontId="4" type="noConversion"/>
  </si>
  <si>
    <t xml:space="preserve">    捐赠收入</t>
  </si>
  <si>
    <t xml:space="preserve">    政府住房基金收入</t>
  </si>
  <si>
    <t>增长%</t>
    <phoneticPr fontId="4" type="noConversion"/>
  </si>
  <si>
    <t>二、政府性基金预算支出</t>
    <phoneticPr fontId="4" type="noConversion"/>
  </si>
  <si>
    <t>三、国有资本经营预算支出</t>
    <phoneticPr fontId="4" type="noConversion"/>
  </si>
  <si>
    <t>表4</t>
    <phoneticPr fontId="4" type="noConversion"/>
  </si>
  <si>
    <t>本级支出合计</t>
    <phoneticPr fontId="2" type="noConversion"/>
  </si>
  <si>
    <t xml:space="preserve">   中央补助收入</t>
    <phoneticPr fontId="2" type="noConversion"/>
  </si>
  <si>
    <t>总  计</t>
    <phoneticPr fontId="4" type="noConversion"/>
  </si>
  <si>
    <t>本级支出合计</t>
    <phoneticPr fontId="4" type="noConversion"/>
  </si>
  <si>
    <t xml:space="preserve"> “三供一业”移交补助支出</t>
    <phoneticPr fontId="2" type="noConversion"/>
  </si>
  <si>
    <t xml:space="preserve">  其他历史遗留及改革成本支出</t>
    <phoneticPr fontId="2" type="noConversion"/>
  </si>
  <si>
    <t>二、国有企业资本金注入</t>
    <phoneticPr fontId="2" type="noConversion"/>
  </si>
  <si>
    <t xml:space="preserve">  支持科技进步支出</t>
    <phoneticPr fontId="2" type="noConversion"/>
  </si>
  <si>
    <t xml:space="preserve">  其他国有企业资本金注入</t>
    <phoneticPr fontId="2" type="noConversion"/>
  </si>
  <si>
    <t>三、金融企业国有资本经营预算支出</t>
    <phoneticPr fontId="2" type="noConversion"/>
  </si>
  <si>
    <t xml:space="preserve">   资本性支出</t>
    <phoneticPr fontId="2" type="noConversion"/>
  </si>
  <si>
    <t xml:space="preserve">  其他金融国有资本经营预算支出</t>
    <phoneticPr fontId="4" type="noConversion"/>
  </si>
  <si>
    <t>四、其他国有资本经营预算支出</t>
    <phoneticPr fontId="2" type="noConversion"/>
  </si>
  <si>
    <t>转移性支出合计</t>
    <phoneticPr fontId="4" type="noConversion"/>
  </si>
  <si>
    <t xml:space="preserve">    调出资金</t>
    <phoneticPr fontId="2" type="noConversion"/>
  </si>
  <si>
    <t>执行数比
上年决算
数增长%</t>
    <phoneticPr fontId="4" type="noConversion"/>
  </si>
  <si>
    <t>注：1.本表直观反映2019年政府性基金预算收入与支出的平衡关系。
    2.收入总计（本级收入合计+转移性收入合计）=支出总计（本级支出合计+转移性支出合计）。</t>
    <phoneticPr fontId="2" type="noConversion"/>
  </si>
  <si>
    <t>注：1.本表直观反映2020年政府性基金预算收入与支出的平衡关系。
    2.收入总计（本级收入合计+转移性收入合计）=支出总计（本级支出合计+转移性支出合计）。</t>
    <phoneticPr fontId="2" type="noConversion"/>
  </si>
  <si>
    <t>注：本表详细反映2020年政府性基金预算本级支出安排情况，按《预算法》要求细化到功能分类项级科目。</t>
    <phoneticPr fontId="2" type="noConversion"/>
  </si>
  <si>
    <t>注：本表详细反映2020年政府性基金预算转移支付收入和转移支付支出情况。</t>
    <phoneticPr fontId="2" type="noConversion"/>
  </si>
  <si>
    <t>注：1.本表直观反映2020年国有资本经营预算收入与支出的平衡关系。
    2.收入总计（本级收入合计+转移性收入合计）=支出总计（本级支出合计+转移性支出合计）。</t>
    <phoneticPr fontId="2" type="noConversion"/>
  </si>
  <si>
    <t>2018年决算数</t>
    <phoneticPr fontId="2" type="noConversion"/>
  </si>
  <si>
    <t>变动
预算数</t>
    <phoneticPr fontId="4" type="noConversion"/>
  </si>
  <si>
    <t>执行数
为变动
预算%</t>
    <phoneticPr fontId="4" type="noConversion"/>
  </si>
  <si>
    <t>调整
预算数</t>
    <phoneticPr fontId="4" type="noConversion"/>
  </si>
  <si>
    <t>注：1.本表反映上一年度本地区、本级及所属地区政府债务限额及余额预计执行数。</t>
    <phoneticPr fontId="4" type="noConversion"/>
  </si>
  <si>
    <t>F</t>
  </si>
  <si>
    <t>E</t>
  </si>
  <si>
    <t>D=E+F</t>
  </si>
  <si>
    <t>C</t>
  </si>
  <si>
    <t>B</t>
  </si>
  <si>
    <t>A=B+C</t>
  </si>
  <si>
    <t>公  式</t>
  </si>
  <si>
    <t>专项债务</t>
  </si>
  <si>
    <t>一般债务</t>
  </si>
  <si>
    <t>2019年债务余额预计执行数</t>
    <phoneticPr fontId="4" type="noConversion"/>
  </si>
  <si>
    <t>2019年债务限额</t>
    <phoneticPr fontId="4" type="noConversion"/>
  </si>
  <si>
    <t>地   区</t>
  </si>
  <si>
    <t>单位：亿元</t>
  </si>
  <si>
    <t>执行数</t>
  </si>
  <si>
    <t>预算数</t>
  </si>
  <si>
    <t>项    目</t>
  </si>
  <si>
    <t>S</t>
  </si>
  <si>
    <t>（二）专项债券</t>
  </si>
  <si>
    <t>R</t>
  </si>
  <si>
    <t>（一）一般债券</t>
  </si>
  <si>
    <t>Q=R+S</t>
  </si>
  <si>
    <t>P</t>
  </si>
  <si>
    <t xml:space="preserve">   其中：再融资</t>
  </si>
  <si>
    <t>O</t>
  </si>
  <si>
    <t>N</t>
  </si>
  <si>
    <t>M</t>
  </si>
  <si>
    <t>L=M+O</t>
  </si>
  <si>
    <t>K</t>
  </si>
  <si>
    <t>J</t>
  </si>
  <si>
    <t>I=J+K</t>
  </si>
  <si>
    <t>H</t>
  </si>
  <si>
    <t>G</t>
  </si>
  <si>
    <t>F=G+H</t>
  </si>
  <si>
    <t xml:space="preserve">   其中：再融资债券</t>
  </si>
  <si>
    <t>D</t>
  </si>
  <si>
    <t>A=B+D</t>
  </si>
  <si>
    <t>本级</t>
  </si>
  <si>
    <t>本地区</t>
    <phoneticPr fontId="4" type="noConversion"/>
  </si>
  <si>
    <t>公式</t>
  </si>
  <si>
    <t>注：本表反映本地区及本级预算中列示提前下达的新增地方政府债务限额情况，由县级以上地方各级财政部门在本级人民代表大会批准预算后二十日内公开。</t>
    <phoneticPr fontId="4" type="noConversion"/>
  </si>
  <si>
    <t>其中： 一般债务限额</t>
  </si>
  <si>
    <t>下级</t>
    <phoneticPr fontId="4" type="noConversion"/>
  </si>
  <si>
    <t>本级</t>
    <phoneticPr fontId="4" type="noConversion"/>
  </si>
  <si>
    <t>本地区</t>
    <phoneticPr fontId="4" type="noConversion"/>
  </si>
  <si>
    <t>公式</t>
    <phoneticPr fontId="4" type="noConversion"/>
  </si>
  <si>
    <t>项目</t>
  </si>
  <si>
    <t>注：本表反映本级当年提前下达的新增地方政府债券资金使用安排，由县级以上地方各级财政部门在本级人民代表大会批准预算后二十日内公开。</t>
    <phoneticPr fontId="4" type="noConversion"/>
  </si>
  <si>
    <t>债券规模</t>
    <phoneticPr fontId="4" type="noConversion"/>
  </si>
  <si>
    <t>债券性质</t>
    <phoneticPr fontId="4" type="noConversion"/>
  </si>
  <si>
    <t>项目主管部门</t>
    <phoneticPr fontId="4" type="noConversion"/>
  </si>
  <si>
    <t>项目类型</t>
  </si>
  <si>
    <t>项目名称</t>
    <phoneticPr fontId="4" type="noConversion"/>
  </si>
  <si>
    <t>序号</t>
  </si>
  <si>
    <t>收        入</t>
    <phoneticPr fontId="4" type="noConversion"/>
  </si>
  <si>
    <t>单位：万元</t>
    <phoneticPr fontId="4" type="noConversion"/>
  </si>
  <si>
    <t>收        入</t>
    <phoneticPr fontId="4" type="noConversion"/>
  </si>
  <si>
    <t>预算数</t>
    <phoneticPr fontId="4" type="noConversion"/>
  </si>
  <si>
    <t>支        出</t>
    <phoneticPr fontId="4" type="noConversion"/>
  </si>
  <si>
    <t>（分项目）</t>
    <phoneticPr fontId="4" type="noConversion"/>
  </si>
  <si>
    <t>单位：万元</t>
    <phoneticPr fontId="4" type="noConversion"/>
  </si>
  <si>
    <t>支      出</t>
    <phoneticPr fontId="4" type="noConversion"/>
  </si>
  <si>
    <t>预 算 数</t>
    <phoneticPr fontId="4" type="noConversion"/>
  </si>
  <si>
    <t>表12</t>
    <phoneticPr fontId="4" type="noConversion"/>
  </si>
  <si>
    <t>表26</t>
    <phoneticPr fontId="4" type="noConversion"/>
  </si>
  <si>
    <t>总  计</t>
    <phoneticPr fontId="4" type="noConversion"/>
  </si>
  <si>
    <t>城镇职工基本医疗保险基金
（含生育保险）</t>
    <phoneticPr fontId="4" type="noConversion"/>
  </si>
  <si>
    <t>表15</t>
    <phoneticPr fontId="4" type="noConversion"/>
  </si>
  <si>
    <t>总  计</t>
    <phoneticPr fontId="4" type="noConversion"/>
  </si>
  <si>
    <t>一、税收收入</t>
  </si>
  <si>
    <t xml:space="preserve">    城市维护建设税</t>
    <phoneticPr fontId="4" type="noConversion"/>
  </si>
  <si>
    <t>二、非税收入</t>
  </si>
  <si>
    <t xml:space="preserve"> </t>
    <phoneticPr fontId="4" type="noConversion"/>
  </si>
  <si>
    <t xml:space="preserve">    国有资源（资产）有偿使用收入</t>
  </si>
  <si>
    <r>
      <t xml:space="preserve"> </t>
    </r>
    <r>
      <rPr>
        <sz val="10"/>
        <color indexed="8"/>
        <rFont val="宋体"/>
        <charset val="134"/>
      </rPr>
      <t xml:space="preserve">   政府住房基金收入</t>
    </r>
    <phoneticPr fontId="2" type="noConversion"/>
  </si>
  <si>
    <t>转移性收入合计</t>
    <phoneticPr fontId="4" type="noConversion"/>
  </si>
  <si>
    <t>转移性支出合计</t>
    <phoneticPr fontId="4" type="noConversion"/>
  </si>
  <si>
    <t>表13</t>
    <phoneticPr fontId="4" type="noConversion"/>
  </si>
  <si>
    <t>表14</t>
    <phoneticPr fontId="4" type="noConversion"/>
  </si>
  <si>
    <t>表16</t>
    <phoneticPr fontId="4" type="noConversion"/>
  </si>
  <si>
    <t>表17</t>
    <phoneticPr fontId="4" type="noConversion"/>
  </si>
  <si>
    <t>表19</t>
    <phoneticPr fontId="4" type="noConversion"/>
  </si>
  <si>
    <t xml:space="preserve">    地方政府债券收入(再融资）</t>
    <phoneticPr fontId="4" type="noConversion"/>
  </si>
  <si>
    <t xml:space="preserve">    地方政府债券转贷支出（再融资）</t>
    <phoneticPr fontId="4" type="noConversion"/>
  </si>
  <si>
    <t>表20</t>
    <phoneticPr fontId="4" type="noConversion"/>
  </si>
  <si>
    <t>表21</t>
    <phoneticPr fontId="4" type="noConversion"/>
  </si>
  <si>
    <t>表22</t>
    <phoneticPr fontId="4" type="noConversion"/>
  </si>
  <si>
    <t>表23</t>
    <phoneticPr fontId="4" type="noConversion"/>
  </si>
  <si>
    <t>表24</t>
    <phoneticPr fontId="4" type="noConversion"/>
  </si>
  <si>
    <t>表25</t>
    <phoneticPr fontId="4" type="noConversion"/>
  </si>
  <si>
    <t>表27</t>
    <phoneticPr fontId="4" type="noConversion"/>
  </si>
  <si>
    <t>表28</t>
    <phoneticPr fontId="4" type="noConversion"/>
  </si>
  <si>
    <t>表29</t>
    <phoneticPr fontId="4" type="noConversion"/>
  </si>
  <si>
    <t>执行数</t>
    <phoneticPr fontId="4" type="noConversion"/>
  </si>
  <si>
    <t xml:space="preserve">注：1.本表直观反映2020年一般公共预算收入与支出的平衡关系。
    2.收入总计（本级收入合计+转移性收入合计）=支出总计（本级支出合计+转移性支出合计）。
   </t>
    <phoneticPr fontId="2" type="noConversion"/>
  </si>
  <si>
    <t>一、一般性转移支付收入</t>
    <phoneticPr fontId="2" type="noConversion"/>
  </si>
  <si>
    <t>一、一般性转移支付支出</t>
    <phoneticPr fontId="2" type="noConversion"/>
  </si>
  <si>
    <t xml:space="preserve">    2.本表由县级以上地方各级财政部门在本级人民代表大会批准预算后二十日内公开。</t>
    <phoneticPr fontId="4" type="noConversion"/>
  </si>
  <si>
    <t>注：1.本表反映本地区上两年度一般债务余额，上一年度一般债务限额、发行额、还本支出及余额，本年度财政赤字及一般债务限额。
    2.本表由县级以上地方各级财政部门在本级人民代表大会批准预算后二十日内公开。</t>
    <phoneticPr fontId="4" type="noConversion"/>
  </si>
  <si>
    <t>注：1.本表反映本地区上两年度专项债务余额，上一年度专项债务限额、发行额、还本额及余额，本年度专项债务新增限额及限额。
    2.本表由县级以上地方各级财政部门在本级人民代表大会批准预算后二十日内公开。</t>
    <phoneticPr fontId="4" type="noConversion"/>
  </si>
  <si>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phoneticPr fontId="4" type="noConversion"/>
  </si>
  <si>
    <t>表30</t>
    <phoneticPr fontId="2" type="noConversion"/>
  </si>
  <si>
    <t>一、一般性转移支付收入</t>
    <phoneticPr fontId="2" type="noConversion"/>
  </si>
  <si>
    <t xml:space="preserve">    一般公共服务</t>
    <phoneticPr fontId="4" type="noConversion"/>
  </si>
  <si>
    <t xml:space="preserve">    商业服务业等</t>
    <phoneticPr fontId="4" type="noConversion"/>
  </si>
  <si>
    <t>二、专项转移支付支出</t>
    <phoneticPr fontId="2" type="noConversion"/>
  </si>
  <si>
    <t xml:space="preserve">注：本表详细反映2020年一般公共预算转移支付收入和转移支付支出情况。
    </t>
    <phoneticPr fontId="2" type="noConversion"/>
  </si>
  <si>
    <t>一、文化旅游体育与传媒支出</t>
    <phoneticPr fontId="4" type="noConversion"/>
  </si>
  <si>
    <t>文化旅游体育与传媒支出</t>
    <phoneticPr fontId="2" type="noConversion"/>
  </si>
  <si>
    <t xml:space="preserve">    资源勘探工业信息等</t>
    <phoneticPr fontId="4" type="noConversion"/>
  </si>
  <si>
    <t>十一、城市基础设施配套费收入</t>
    <phoneticPr fontId="4" type="noConversion"/>
  </si>
  <si>
    <t>支出</t>
  </si>
  <si>
    <t>文化旅游体育与传媒支出</t>
  </si>
  <si>
    <t xml:space="preserve">    土地增值税</t>
    <phoneticPr fontId="2" type="noConversion"/>
  </si>
  <si>
    <t xml:space="preserve">    耕地占用税</t>
    <phoneticPr fontId="2" type="noConversion"/>
  </si>
  <si>
    <t xml:space="preserve">    契税</t>
    <phoneticPr fontId="2" type="noConversion"/>
  </si>
  <si>
    <t>一、上级补助收入</t>
    <phoneticPr fontId="4" type="noConversion"/>
  </si>
  <si>
    <t>一、上解上级支出</t>
    <phoneticPr fontId="2" type="noConversion"/>
  </si>
  <si>
    <t>一、上解上级支出</t>
    <phoneticPr fontId="4" type="noConversion"/>
  </si>
  <si>
    <t>上级补助收入</t>
    <phoneticPr fontId="2" type="noConversion"/>
  </si>
  <si>
    <t xml:space="preserve">    城镇土地使用税</t>
    <phoneticPr fontId="2" type="noConversion"/>
  </si>
  <si>
    <t xml:space="preserve">2020年全区社会保险基金预算收支预算表 </t>
    <phoneticPr fontId="4" type="noConversion"/>
  </si>
  <si>
    <t>永川区2019年地方政府债务限额及余额情况表</t>
    <phoneticPr fontId="4" type="noConversion"/>
  </si>
  <si>
    <t>永川区2019年和2020年地方政府一般债务余额情况表</t>
    <phoneticPr fontId="4" type="noConversion"/>
  </si>
  <si>
    <t>永川区2019年和2020年地方政府专项债务余额情况表</t>
    <phoneticPr fontId="4" type="noConversion"/>
  </si>
  <si>
    <t>永川区2020年地方政府债务限额提前下达情况表</t>
    <phoneticPr fontId="4" type="noConversion"/>
  </si>
  <si>
    <t>本级基本支出合计</t>
    <phoneticPr fontId="4" type="noConversion"/>
  </si>
  <si>
    <t>一、机关工资福利支出</t>
    <phoneticPr fontId="4" type="noConversion"/>
  </si>
  <si>
    <t xml:space="preserve">    工资奖金津补贴</t>
    <phoneticPr fontId="2" type="noConversion"/>
  </si>
  <si>
    <t xml:space="preserve">    社会保障缴费</t>
    <phoneticPr fontId="2" type="noConversion"/>
  </si>
  <si>
    <t xml:space="preserve">    住房公积金</t>
    <phoneticPr fontId="2" type="noConversion"/>
  </si>
  <si>
    <t xml:space="preserve">    其他工资福利支出</t>
    <phoneticPr fontId="2" type="noConversion"/>
  </si>
  <si>
    <t>二、机关商品和服务支出</t>
    <phoneticPr fontId="4" type="noConversion"/>
  </si>
  <si>
    <t xml:space="preserve">    办公经费</t>
    <phoneticPr fontId="2" type="noConversion"/>
  </si>
  <si>
    <t xml:space="preserve">    会议费</t>
    <phoneticPr fontId="2" type="noConversion"/>
  </si>
  <si>
    <t xml:space="preserve">    培训费</t>
    <phoneticPr fontId="2" type="noConversion"/>
  </si>
  <si>
    <t xml:space="preserve">    委托业务费</t>
    <phoneticPr fontId="2" type="noConversion"/>
  </si>
  <si>
    <t xml:space="preserve">    公务接待费</t>
    <phoneticPr fontId="2" type="noConversion"/>
  </si>
  <si>
    <t xml:space="preserve">    公务用车运行维护费</t>
    <phoneticPr fontId="2" type="noConversion"/>
  </si>
  <si>
    <t xml:space="preserve">    维修(护)费</t>
    <phoneticPr fontId="2" type="noConversion"/>
  </si>
  <si>
    <t xml:space="preserve">    其他商品和服务支出</t>
    <phoneticPr fontId="2" type="noConversion"/>
  </si>
  <si>
    <t>三、机关资本性支出（一）</t>
    <phoneticPr fontId="4" type="noConversion"/>
  </si>
  <si>
    <t xml:space="preserve">    设备购置</t>
    <phoneticPr fontId="2" type="noConversion"/>
  </si>
  <si>
    <t xml:space="preserve">    社会福利和救助</t>
    <phoneticPr fontId="2" type="noConversion"/>
  </si>
  <si>
    <t xml:space="preserve">    离退休费</t>
    <phoneticPr fontId="2" type="noConversion"/>
  </si>
  <si>
    <t xml:space="preserve">    其他对个人和家庭的补助</t>
    <phoneticPr fontId="2" type="noConversion"/>
  </si>
  <si>
    <t>上级补助收入</t>
    <phoneticPr fontId="4" type="noConversion"/>
  </si>
  <si>
    <t>一、上级补助收入</t>
    <phoneticPr fontId="2" type="noConversion"/>
  </si>
  <si>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</si>
  <si>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</si>
  <si>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</si>
  <si>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</si>
  <si>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</si>
  <si>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</si>
  <si>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</si>
  <si>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</si>
  <si>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</si>
  <si>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</si>
  <si>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</si>
  <si>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</si>
  <si>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</si>
  <si>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</si>
  <si>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</si>
  <si>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</si>
  <si>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一、2019年发行预计执行数</t>
  </si>
  <si>
    <t>二、2019年还本支出预计执行数</t>
  </si>
  <si>
    <t>三、2019年付息支出预计执行数</t>
  </si>
  <si>
    <t>四、2020年还本支出预算数</t>
  </si>
  <si>
    <t xml:space="preserve">         财政预算安排 </t>
  </si>
  <si>
    <t xml:space="preserve">         财政预算安排</t>
  </si>
  <si>
    <t>五、2020年付息支出预算数</t>
  </si>
  <si>
    <t>一：2019年地方政府债务限额</t>
  </si>
  <si>
    <t xml:space="preserve">       专项债务限额</t>
  </si>
  <si>
    <t>二：提前下达的2020年地方政府债务限额</t>
  </si>
  <si>
    <t>三、城乡社区支出</t>
    <phoneticPr fontId="4" type="noConversion"/>
  </si>
  <si>
    <t>四、农林水支出</t>
    <phoneticPr fontId="4" type="noConversion"/>
  </si>
  <si>
    <t>五、交通运输支出</t>
    <phoneticPr fontId="4" type="noConversion"/>
  </si>
  <si>
    <t>七、债务付息支出</t>
    <phoneticPr fontId="4" type="noConversion"/>
  </si>
  <si>
    <t>二、社会保障和就业支出</t>
    <phoneticPr fontId="4" type="noConversion"/>
  </si>
  <si>
    <t>三、上年结转</t>
    <phoneticPr fontId="4" type="noConversion"/>
  </si>
  <si>
    <t xml:space="preserve">  人大事务</t>
  </si>
  <si>
    <t xml:space="preserve">    一般行政管理事务</t>
  </si>
  <si>
    <t xml:space="preserve">    事业运行</t>
  </si>
  <si>
    <t xml:space="preserve">  政府办公厅（室）及相关机构事务</t>
  </si>
  <si>
    <t xml:space="preserve">    信访事务</t>
  </si>
  <si>
    <t xml:space="preserve">  财政事务</t>
  </si>
  <si>
    <t xml:space="preserve">  纪检监察事务</t>
  </si>
  <si>
    <t xml:space="preserve">  商贸事务</t>
  </si>
  <si>
    <t xml:space="preserve">  党委办公厅（室）及相关机构事务</t>
  </si>
  <si>
    <t xml:space="preserve">  其他国防支出</t>
  </si>
  <si>
    <t xml:space="preserve">    其他国防支出</t>
  </si>
  <si>
    <t xml:space="preserve">  文化和旅游</t>
  </si>
  <si>
    <t xml:space="preserve">    群众文化</t>
  </si>
  <si>
    <t xml:space="preserve">    社会保险经办机构</t>
  </si>
  <si>
    <t xml:space="preserve">    机关事业单位基本养老保险缴费支出</t>
  </si>
  <si>
    <t xml:space="preserve">    机关事业单位职业年金缴费支出</t>
  </si>
  <si>
    <t xml:space="preserve">    其他行政事业单位养老支出</t>
  </si>
  <si>
    <t xml:space="preserve">    残疾人生活和护理补贴</t>
  </si>
  <si>
    <t xml:space="preserve">    临时救助支出</t>
  </si>
  <si>
    <t xml:space="preserve">    其他社会保障和就业支出</t>
  </si>
  <si>
    <t xml:space="preserve">  卫生健康管理事务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</si>
  <si>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</si>
  <si>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</si>
  <si>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</si>
  <si>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</si>
  <si>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</si>
  <si>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其他卫生健康支出</t>
  </si>
  <si>
    <t xml:space="preserve">  城乡社区管理事务</t>
  </si>
  <si>
    <t xml:space="preserve">    城管执法</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</si>
  <si>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</si>
  <si>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</si>
  <si>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</si>
  <si>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</si>
  <si>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</si>
  <si>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</si>
  <si>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</si>
  <si>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 xml:space="preserve">  农业农村</t>
  </si>
  <si>
    <t xml:space="preserve">  农村综合改革</t>
  </si>
  <si>
    <t xml:space="preserve">    对村民委员会和村党支部的补助</t>
  </si>
  <si>
    <t xml:space="preserve">    公路养护</t>
  </si>
  <si>
    <t xml:space="preserve">    住房公积金</t>
  </si>
  <si>
    <t>灾害防治及应急管理支出</t>
  </si>
  <si>
    <t>二、国防支出</t>
    <phoneticPr fontId="2" type="noConversion"/>
  </si>
  <si>
    <t xml:space="preserve">    基层政权建设和社区治理</t>
  </si>
  <si>
    <t xml:space="preserve">    农村特困人员救助供养支出</t>
  </si>
  <si>
    <t xml:space="preserve">    对村级一事一议的补助</t>
  </si>
  <si>
    <t xml:space="preserve">    其他支出</t>
  </si>
  <si>
    <t>一、一般公共服务支出</t>
    <phoneticPr fontId="2" type="noConversion"/>
  </si>
  <si>
    <t xml:space="preserve">  旅游发展基金支出</t>
  </si>
  <si>
    <t xml:space="preserve">    地方旅游开发项目补助</t>
  </si>
  <si>
    <t xml:space="preserve">  国有土地使用权出让收入安排的支出</t>
  </si>
  <si>
    <t xml:space="preserve">  国家重大水利工程建设基金安排的支出</t>
  </si>
  <si>
    <t xml:space="preserve">    三峡后续工作</t>
  </si>
  <si>
    <t xml:space="preserve">  彩票发行销售机构业务费安排的支出</t>
  </si>
  <si>
    <t xml:space="preserve">    用于城乡医疗救助的彩票公益金支出</t>
  </si>
  <si>
    <t xml:space="preserve">    用于其他社会公益事业的彩票公益金支出</t>
  </si>
  <si>
    <t xml:space="preserve">  地方政府专项债务付息支出</t>
  </si>
  <si>
    <t xml:space="preserve">    棚户区改造专项债券付息支出</t>
  </si>
  <si>
    <t xml:space="preserve">    其他政府性基金债务付息支出</t>
  </si>
  <si>
    <t>一、文化旅游体育与传媒支出</t>
    <phoneticPr fontId="2" type="noConversion"/>
  </si>
  <si>
    <t>二、社会保障和就业支出</t>
    <phoneticPr fontId="2" type="noConversion"/>
  </si>
  <si>
    <t>三、城乡社区支出</t>
    <phoneticPr fontId="2" type="noConversion"/>
  </si>
  <si>
    <t>四、农林水支出</t>
    <phoneticPr fontId="2" type="noConversion"/>
  </si>
  <si>
    <t>五、其他支出</t>
    <phoneticPr fontId="2" type="noConversion"/>
  </si>
  <si>
    <t>六、债务付息支出</t>
    <phoneticPr fontId="2" type="noConversion"/>
  </si>
  <si>
    <t>表5</t>
    <phoneticPr fontId="4" type="noConversion"/>
  </si>
  <si>
    <t>单位：万元</t>
    <phoneticPr fontId="4" type="noConversion"/>
  </si>
  <si>
    <t>二、共同财政事权转移支付</t>
    <phoneticPr fontId="2" type="noConversion"/>
  </si>
  <si>
    <t>三、专项转移支付收入</t>
    <phoneticPr fontId="2" type="noConversion"/>
  </si>
  <si>
    <t>二、专项转移支付支出</t>
    <phoneticPr fontId="2" type="noConversion"/>
  </si>
  <si>
    <t xml:space="preserve">       卫生健康支出</t>
    <phoneticPr fontId="2" type="noConversion"/>
  </si>
  <si>
    <t xml:space="preserve">       城乡社区</t>
    <phoneticPr fontId="2" type="noConversion"/>
  </si>
  <si>
    <t>注：本表详细反映2019年一般公共预算转移支付收入和转移支付支出情况。</t>
    <phoneticPr fontId="2" type="noConversion"/>
  </si>
  <si>
    <t>表10</t>
    <phoneticPr fontId="4" type="noConversion"/>
  </si>
  <si>
    <t>单位：万元</t>
    <phoneticPr fontId="4" type="noConversion"/>
  </si>
  <si>
    <t>收       入</t>
    <phoneticPr fontId="4" type="noConversion"/>
  </si>
  <si>
    <t>执行数</t>
    <phoneticPr fontId="4" type="noConversion"/>
  </si>
  <si>
    <t>支        出</t>
    <phoneticPr fontId="4" type="noConversion"/>
  </si>
  <si>
    <t>上级补助收入</t>
    <phoneticPr fontId="2" type="noConversion"/>
  </si>
  <si>
    <t>彩票公益金补助</t>
    <phoneticPr fontId="2" type="noConversion"/>
  </si>
  <si>
    <t>基础设施建设和经济发展补助</t>
    <phoneticPr fontId="2" type="noConversion"/>
  </si>
  <si>
    <t>地方旅游开发项目补助</t>
    <phoneticPr fontId="2" type="noConversion"/>
  </si>
  <si>
    <t>国有土地使用权出让收入补助</t>
    <phoneticPr fontId="2" type="noConversion"/>
  </si>
  <si>
    <t>三峡水库库区基金补助</t>
    <phoneticPr fontId="2" type="noConversion"/>
  </si>
  <si>
    <t>解决移民遗留问题补助</t>
    <phoneticPr fontId="2" type="noConversion"/>
  </si>
  <si>
    <t>表1</t>
    <phoneticPr fontId="4" type="noConversion"/>
  </si>
  <si>
    <t>收      入</t>
    <phoneticPr fontId="4" type="noConversion"/>
  </si>
  <si>
    <t>2018年决算数</t>
    <phoneticPr fontId="2" type="noConversion"/>
  </si>
  <si>
    <t>增长%</t>
    <phoneticPr fontId="4" type="noConversion"/>
  </si>
  <si>
    <t>增长%</t>
    <phoneticPr fontId="4" type="noConversion"/>
  </si>
  <si>
    <t>一、一般公共预算收入</t>
    <phoneticPr fontId="4" type="noConversion"/>
  </si>
  <si>
    <t xml:space="preserve">  税收收入</t>
    <phoneticPr fontId="4" type="noConversion"/>
  </si>
  <si>
    <t>　　增值税</t>
    <phoneticPr fontId="4" type="noConversion"/>
  </si>
  <si>
    <t>　　契税</t>
    <phoneticPr fontId="4" type="noConversion"/>
  </si>
  <si>
    <t xml:space="preserve">    环保税</t>
    <phoneticPr fontId="2" type="noConversion"/>
  </si>
  <si>
    <t xml:space="preserve">  非税收入</t>
    <phoneticPr fontId="4" type="noConversion"/>
  </si>
  <si>
    <t>二、政府性基金预算收入</t>
    <phoneticPr fontId="4" type="noConversion"/>
  </si>
  <si>
    <t xml:space="preserve">   其中：国有土地使用权出让收入</t>
    <phoneticPr fontId="4" type="noConversion"/>
  </si>
  <si>
    <t>三、国有资本经营预算收入</t>
    <phoneticPr fontId="4" type="noConversion"/>
  </si>
  <si>
    <t>四、社会保险基金预算收入</t>
    <phoneticPr fontId="4" type="noConversion"/>
  </si>
  <si>
    <t>注：由于四舍五入因素，部分分项加和与总数可能略有差异，下同。</t>
    <phoneticPr fontId="2" type="noConversion"/>
  </si>
  <si>
    <t>表2</t>
    <phoneticPr fontId="4" type="noConversion"/>
  </si>
  <si>
    <t>一、一般公共预算支出</t>
    <phoneticPr fontId="4" type="noConversion"/>
  </si>
  <si>
    <t>卫生健康支出</t>
    <phoneticPr fontId="2" type="noConversion"/>
  </si>
  <si>
    <t>灾害防治及应急管理支出</t>
    <phoneticPr fontId="2" type="noConversion"/>
  </si>
  <si>
    <t>四、社会保险基金预算支出</t>
    <phoneticPr fontId="4" type="noConversion"/>
  </si>
  <si>
    <t>2018年
完成数</t>
    <phoneticPr fontId="2" type="noConversion"/>
  </si>
  <si>
    <t>年初预算</t>
    <phoneticPr fontId="4" type="noConversion"/>
  </si>
  <si>
    <t>调整
预算数</t>
    <phoneticPr fontId="4" type="noConversion"/>
  </si>
  <si>
    <t>执行数比
上年决算
数增长%</t>
    <phoneticPr fontId="4" type="noConversion"/>
  </si>
  <si>
    <t>支      出</t>
    <phoneticPr fontId="4" type="noConversion"/>
  </si>
  <si>
    <t>总  计</t>
    <phoneticPr fontId="4" type="noConversion"/>
  </si>
  <si>
    <t>一、税收收入</t>
    <phoneticPr fontId="2" type="noConversion"/>
  </si>
  <si>
    <t>一、一般公共服务支出</t>
    <phoneticPr fontId="4" type="noConversion"/>
  </si>
  <si>
    <t>二、外交支出</t>
    <phoneticPr fontId="4" type="noConversion"/>
  </si>
  <si>
    <t>三、国防支出</t>
    <phoneticPr fontId="4" type="noConversion"/>
  </si>
  <si>
    <t>四、公共安全支出</t>
    <phoneticPr fontId="4" type="noConversion"/>
  </si>
  <si>
    <t xml:space="preserve">    土地增值税</t>
    <phoneticPr fontId="2" type="noConversion"/>
  </si>
  <si>
    <t xml:space="preserve">    耕地占用税</t>
    <phoneticPr fontId="2" type="noConversion"/>
  </si>
  <si>
    <t xml:space="preserve">    契税</t>
    <phoneticPr fontId="2" type="noConversion"/>
  </si>
  <si>
    <t xml:space="preserve">    环境保护税</t>
    <phoneticPr fontId="4" type="noConversion"/>
  </si>
  <si>
    <t>二、非税收入</t>
    <phoneticPr fontId="2" type="noConversion"/>
  </si>
  <si>
    <t>转移性收入合计</t>
    <phoneticPr fontId="4" type="noConversion"/>
  </si>
  <si>
    <t>转移性支出合计</t>
    <phoneticPr fontId="4" type="noConversion"/>
  </si>
  <si>
    <t>一、上级补助收入</t>
    <phoneticPr fontId="4" type="noConversion"/>
  </si>
  <si>
    <t>一、上解上级支出</t>
    <phoneticPr fontId="2" type="noConversion"/>
  </si>
  <si>
    <t xml:space="preserve">    地方政府债券收入(新增）</t>
    <phoneticPr fontId="4" type="noConversion"/>
  </si>
  <si>
    <t xml:space="preserve">    地方政府债券转贷支出（再融资）</t>
    <phoneticPr fontId="2" type="noConversion"/>
  </si>
  <si>
    <t>单位：万元</t>
    <phoneticPr fontId="2" type="noConversion"/>
  </si>
  <si>
    <r>
      <rPr>
        <sz val="14"/>
        <rFont val="黑体"/>
        <charset val="134"/>
      </rPr>
      <t>执行数</t>
    </r>
    <phoneticPr fontId="4" type="noConversion"/>
  </si>
  <si>
    <t xml:space="preserve">  一、一般公共服务支出</t>
    <phoneticPr fontId="2" type="noConversion"/>
  </si>
  <si>
    <t xml:space="preserve">      一般行政管理事务</t>
  </si>
  <si>
    <t xml:space="preserve">      事业运行</t>
  </si>
  <si>
    <t xml:space="preserve">    政府办公厅(室)及相关机构事务</t>
  </si>
  <si>
    <t xml:space="preserve">    财政事务</t>
  </si>
  <si>
    <t xml:space="preserve">    组织事务</t>
  </si>
  <si>
    <t xml:space="preserve">    市场监督管理事务</t>
  </si>
  <si>
    <t xml:space="preserve">      其他国防支出</t>
  </si>
  <si>
    <t xml:space="preserve">    科学技术普及</t>
  </si>
  <si>
    <t xml:space="preserve">      科普活动</t>
  </si>
  <si>
    <t xml:space="preserve">    文化和旅游</t>
  </si>
  <si>
    <t xml:space="preserve">      群众文化</t>
  </si>
  <si>
    <t xml:space="preserve">      其他文化和旅游支出</t>
  </si>
  <si>
    <t xml:space="preserve">    人力资源和社会保障管理事务</t>
  </si>
  <si>
    <t xml:space="preserve">      社会保险经办机构</t>
  </si>
  <si>
    <t xml:space="preserve">    民政管理事务</t>
  </si>
  <si>
    <t xml:space="preserve">      基层政权和社区建设</t>
  </si>
  <si>
    <t xml:space="preserve">    行政事业单位离退休</t>
  </si>
  <si>
    <t xml:space="preserve">      机关事业单位基本养老保险缴费支出</t>
  </si>
  <si>
    <t xml:space="preserve">      机关事业单位职业年金缴费支出</t>
  </si>
  <si>
    <t xml:space="preserve">      其他行政事业单位离退休支出</t>
  </si>
  <si>
    <t xml:space="preserve">    抚恤</t>
  </si>
  <si>
    <t xml:space="preserve">      死亡抚恤</t>
  </si>
  <si>
    <t xml:space="preserve">      在乡复员、退伍军人生活补助</t>
  </si>
  <si>
    <t xml:space="preserve">      义务兵优待</t>
  </si>
  <si>
    <t xml:space="preserve">      其他优抚支出</t>
  </si>
  <si>
    <t xml:space="preserve">    退役安置</t>
  </si>
  <si>
    <t xml:space="preserve">      退役士兵安置</t>
  </si>
  <si>
    <t xml:space="preserve">    社会福利</t>
  </si>
  <si>
    <t xml:space="preserve">      老年福利</t>
  </si>
  <si>
    <t xml:space="preserve">    残疾人事业</t>
  </si>
  <si>
    <t xml:space="preserve">      残疾人生活和护理补贴</t>
  </si>
  <si>
    <t xml:space="preserve">    临时救助</t>
  </si>
  <si>
    <t xml:space="preserve">      临时救助支出</t>
  </si>
  <si>
    <t xml:space="preserve">    特困人员救助供养</t>
  </si>
  <si>
    <t xml:space="preserve">    其他生活救助</t>
  </si>
  <si>
    <t xml:space="preserve">      其他农村生活救助</t>
  </si>
  <si>
    <t xml:space="preserve">      其他社会保障和就业支出</t>
  </si>
  <si>
    <t xml:space="preserve">    卫生健康管理事务</t>
  </si>
  <si>
    <t xml:space="preserve">    计划生育事务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</si>
  <si>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</si>
  <si>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</si>
  <si>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</si>
  <si>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</si>
  <si>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</si>
  <si>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</si>
  <si>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</si>
  <si>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</si>
  <si>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其他卫生健康支出</t>
  </si>
  <si>
    <t xml:space="preserve">    污染防治</t>
  </si>
  <si>
    <t xml:space="preserve">      其他污染防治支出</t>
  </si>
  <si>
    <t xml:space="preserve">    城乡社区公共设施</t>
  </si>
  <si>
    <t xml:space="preserve">      小城镇基础设施建设</t>
  </si>
  <si>
    <t xml:space="preserve">      其他城乡社区公共设施支出</t>
  </si>
  <si>
    <t xml:space="preserve">      城乡社区环境卫生</t>
  </si>
  <si>
    <t xml:space="preserve">      其他城乡社区支出</t>
  </si>
  <si>
    <t xml:space="preserve">    农业</t>
  </si>
  <si>
    <t xml:space="preserve">      农业生产支持补贴</t>
  </si>
  <si>
    <t xml:space="preserve">      其他农业支出</t>
  </si>
  <si>
    <t xml:space="preserve">    水利</t>
  </si>
  <si>
    <t xml:space="preserve">      其他水利支出</t>
  </si>
  <si>
    <t xml:space="preserve">    农村综合改革</t>
  </si>
  <si>
    <t xml:space="preserve">      对村级一事一议的补助</t>
  </si>
  <si>
    <t xml:space="preserve">    公路水路运输</t>
  </si>
  <si>
    <t xml:space="preserve">      公路养护</t>
  </si>
  <si>
    <t xml:space="preserve">    车辆购置税支出</t>
  </si>
  <si>
    <t xml:space="preserve">      车辆购置税用于农村公路建设支出</t>
  </si>
  <si>
    <t xml:space="preserve">    住房改革支出</t>
  </si>
  <si>
    <t xml:space="preserve">      住房公积金</t>
  </si>
  <si>
    <t xml:space="preserve">    自然灾害防治</t>
  </si>
  <si>
    <t xml:space="preserve">      地质灾害防治</t>
  </si>
  <si>
    <t>注：本表详细反映2019年一般公共预算本级支出情况，按《预算法》要求细化到功能分类项级科目。</t>
    <phoneticPr fontId="2" type="noConversion"/>
  </si>
  <si>
    <t>表6</t>
    <phoneticPr fontId="4" type="noConversion"/>
  </si>
  <si>
    <t>区      县</t>
    <phoneticPr fontId="4" type="noConversion"/>
  </si>
  <si>
    <t>预算数</t>
    <phoneticPr fontId="4" type="noConversion"/>
  </si>
  <si>
    <t>表8</t>
    <phoneticPr fontId="4" type="noConversion"/>
  </si>
  <si>
    <t>一、上解上级支出</t>
    <phoneticPr fontId="4" type="noConversion"/>
  </si>
  <si>
    <t>六、结转下年</t>
    <phoneticPr fontId="4" type="noConversion"/>
  </si>
  <si>
    <t>表9</t>
    <phoneticPr fontId="4" type="noConversion"/>
  </si>
  <si>
    <t xml:space="preserve">  三、城乡社区支出</t>
    <phoneticPr fontId="4" type="noConversion"/>
  </si>
  <si>
    <t xml:space="preserve">    国有土地使用权出让收入及对应专项债务收入安排的支出</t>
  </si>
  <si>
    <t xml:space="preserve">      农村基础设施建设支出</t>
  </si>
  <si>
    <t xml:space="preserve">      其他国有土地使用权出让收入安排的支出</t>
  </si>
  <si>
    <t xml:space="preserve">    城市基础设施配套费安排的支出</t>
  </si>
  <si>
    <t xml:space="preserve">      其他城市基础设施配套费安排的支出</t>
  </si>
  <si>
    <t>注：本表详细反映2019年政府性基金预算本级支出情况，按《预算法》要求细化到功能分类项级科目。</t>
    <phoneticPr fontId="2" type="noConversion"/>
  </si>
  <si>
    <t>表11</t>
    <phoneticPr fontId="4" type="noConversion"/>
  </si>
  <si>
    <t>单位：万元</t>
    <phoneticPr fontId="2" type="noConversion"/>
  </si>
  <si>
    <t>支       出</t>
    <phoneticPr fontId="4" type="noConversion"/>
  </si>
  <si>
    <t>本级收入合计</t>
    <phoneticPr fontId="4" type="noConversion"/>
  </si>
  <si>
    <t>本级支出合计</t>
    <phoneticPr fontId="4" type="noConversion"/>
  </si>
  <si>
    <t>一、利润收入</t>
    <phoneticPr fontId="4" type="noConversion"/>
  </si>
  <si>
    <t>二、股利、股息收入</t>
    <phoneticPr fontId="4" type="noConversion"/>
  </si>
  <si>
    <t xml:space="preserve">     “三供一业”移交补助支出</t>
    <phoneticPr fontId="4" type="noConversion"/>
  </si>
  <si>
    <t>三、产权转让收入</t>
    <phoneticPr fontId="4" type="noConversion"/>
  </si>
  <si>
    <t xml:space="preserve">      国有企业棚户区改造支出</t>
    <phoneticPr fontId="4" type="noConversion"/>
  </si>
  <si>
    <t>注：1.本表直观反映2019年国有资本经营预算收入与支出的平衡关系。
    2.收入总计（本级收入合计+转移性收入合计）=支出总计（本级支出合计+转移性支出合计）。
    3.2019年国有资本经营预算未进行预算调整。</t>
    <phoneticPr fontId="2" type="noConversion"/>
  </si>
  <si>
    <t>表7</t>
    <phoneticPr fontId="2" type="noConversion"/>
  </si>
  <si>
    <t>（分项目）</t>
    <phoneticPr fontId="4" type="noConversion"/>
  </si>
  <si>
    <t>单位：万元</t>
    <phoneticPr fontId="4" type="noConversion"/>
  </si>
  <si>
    <t>预算数</t>
    <phoneticPr fontId="4" type="noConversion"/>
  </si>
  <si>
    <t>执行数</t>
    <phoneticPr fontId="4" type="noConversion"/>
  </si>
  <si>
    <t>一、一般性转移支付</t>
    <phoneticPr fontId="2" type="noConversion"/>
  </si>
  <si>
    <t>二、专项转移支付</t>
    <phoneticPr fontId="2" type="noConversion"/>
  </si>
  <si>
    <t>表18</t>
    <phoneticPr fontId="4" type="noConversion"/>
  </si>
  <si>
    <t>（分镇街）</t>
    <phoneticPr fontId="4" type="noConversion"/>
  </si>
  <si>
    <t>支      出</t>
    <phoneticPr fontId="4" type="noConversion"/>
  </si>
  <si>
    <t>一、一般性转移支付支出</t>
    <phoneticPr fontId="2" type="noConversion"/>
  </si>
  <si>
    <t>上级补助收入</t>
    <phoneticPr fontId="2" type="noConversion"/>
  </si>
  <si>
    <t xml:space="preserve">   上年结转</t>
    <phoneticPr fontId="2" type="noConversion"/>
  </si>
  <si>
    <t xml:space="preserve">   一般公共服务支出</t>
    <phoneticPr fontId="4" type="noConversion"/>
  </si>
  <si>
    <t xml:space="preserve">   国防</t>
  </si>
  <si>
    <t xml:space="preserve">   公共安全支出</t>
    <phoneticPr fontId="4" type="noConversion"/>
  </si>
  <si>
    <t xml:space="preserve">   教育支出</t>
    <phoneticPr fontId="4" type="noConversion"/>
  </si>
  <si>
    <t xml:space="preserve">   文化旅游体育与传媒支出</t>
    <phoneticPr fontId="4" type="noConversion"/>
  </si>
  <si>
    <t xml:space="preserve">   社会保障和就业支出</t>
    <phoneticPr fontId="4" type="noConversion"/>
  </si>
  <si>
    <t xml:space="preserve">   卫生健康支出</t>
    <phoneticPr fontId="4" type="noConversion"/>
  </si>
  <si>
    <t xml:space="preserve">   节能环保支出</t>
    <phoneticPr fontId="4" type="noConversion"/>
  </si>
  <si>
    <t xml:space="preserve">   城乡社区支出</t>
    <phoneticPr fontId="4" type="noConversion"/>
  </si>
  <si>
    <t xml:space="preserve">   农林水支出</t>
    <phoneticPr fontId="4" type="noConversion"/>
  </si>
  <si>
    <t xml:space="preserve">   交通运输支出</t>
    <phoneticPr fontId="4" type="noConversion"/>
  </si>
  <si>
    <t xml:space="preserve">   资源勘探信息等支出</t>
    <phoneticPr fontId="4" type="noConversion"/>
  </si>
  <si>
    <t xml:space="preserve">   自然资源海洋气象等支出</t>
    <phoneticPr fontId="4" type="noConversion"/>
  </si>
  <si>
    <t xml:space="preserve">   粮油物资储备支出</t>
    <phoneticPr fontId="4" type="noConversion"/>
  </si>
  <si>
    <t xml:space="preserve">   灾害防治及应急管理支出</t>
    <phoneticPr fontId="4" type="noConversion"/>
  </si>
  <si>
    <t xml:space="preserve">   债务付息支出</t>
    <phoneticPr fontId="4" type="noConversion"/>
  </si>
  <si>
    <t xml:space="preserve">   其他支出</t>
  </si>
  <si>
    <t xml:space="preserve">    其他支出</t>
    <phoneticPr fontId="2" type="noConversion"/>
  </si>
  <si>
    <t>年度
预算数</t>
    <phoneticPr fontId="4" type="noConversion"/>
  </si>
  <si>
    <t>执行数
为年度
预算%</t>
    <phoneticPr fontId="4" type="noConversion"/>
  </si>
  <si>
    <t xml:space="preserve">    社会保障和就业共同财政事权转移支付支出</t>
    <phoneticPr fontId="2" type="noConversion"/>
  </si>
  <si>
    <t xml:space="preserve">    卫生健康共同财政事权分类分档转移支付支出</t>
    <phoneticPr fontId="2" type="noConversion"/>
  </si>
  <si>
    <t xml:space="preserve">    文化旅游体育与传媒共同财政事权转移支付支出</t>
    <phoneticPr fontId="2" type="noConversion"/>
  </si>
  <si>
    <t xml:space="preserve">    住房保障共同财政事权转移支付支出</t>
    <phoneticPr fontId="2" type="noConversion"/>
  </si>
  <si>
    <t xml:space="preserve">    其他一般性转移支付</t>
    <phoneticPr fontId="2" type="noConversion"/>
  </si>
  <si>
    <t>2018年数据</t>
    <phoneticPr fontId="4" type="noConversion"/>
  </si>
  <si>
    <t xml:space="preserve">    教育共同财政事权转移支付支出</t>
    <phoneticPr fontId="2" type="noConversion"/>
  </si>
  <si>
    <t xml:space="preserve">    节能环保共同财政事权转移支付支出</t>
    <phoneticPr fontId="2" type="noConversion"/>
  </si>
  <si>
    <t xml:space="preserve">    农林水共同财政事权转移支付支出</t>
    <phoneticPr fontId="2" type="noConversion"/>
  </si>
  <si>
    <t xml:space="preserve">    其他共同财政事权转移支付支出</t>
    <phoneticPr fontId="2" type="noConversion"/>
  </si>
  <si>
    <t>本级收入合计</t>
    <phoneticPr fontId="4" type="noConversion"/>
  </si>
  <si>
    <t>一、城乡社区支出</t>
    <phoneticPr fontId="4" type="noConversion"/>
  </si>
  <si>
    <t>一、国家电影事业发展专项资金收入</t>
    <phoneticPr fontId="4" type="noConversion"/>
  </si>
  <si>
    <t>二、调入预算稳定调节基金</t>
    <phoneticPr fontId="4" type="noConversion"/>
  </si>
  <si>
    <t>三、上年结转</t>
    <phoneticPr fontId="2" type="noConversion"/>
  </si>
  <si>
    <t>五、科学技术支出</t>
    <phoneticPr fontId="2" type="noConversion"/>
  </si>
  <si>
    <t>六、文化旅游体育与传媒支出</t>
    <phoneticPr fontId="2" type="noConversion"/>
  </si>
  <si>
    <t>七、社会保障和就业支出</t>
    <phoneticPr fontId="2" type="noConversion"/>
  </si>
  <si>
    <t>八、卫生健康支出</t>
    <phoneticPr fontId="4" type="noConversion"/>
  </si>
  <si>
    <t>九、节能环保支出</t>
    <phoneticPr fontId="2" type="noConversion"/>
  </si>
  <si>
    <t>十、城乡社区支出</t>
    <phoneticPr fontId="2" type="noConversion"/>
  </si>
  <si>
    <t>十一、农林水支出</t>
    <phoneticPr fontId="2" type="noConversion"/>
  </si>
  <si>
    <t>十二、交通运输支出</t>
    <phoneticPr fontId="2" type="noConversion"/>
  </si>
  <si>
    <t>十三、金融支出</t>
    <phoneticPr fontId="2" type="noConversion"/>
  </si>
  <si>
    <t>十四、自然资源海洋气象等支出</t>
    <phoneticPr fontId="4" type="noConversion"/>
  </si>
  <si>
    <t>十五、住房保障支出</t>
    <phoneticPr fontId="2" type="noConversion"/>
  </si>
  <si>
    <t>十六、粮油物资储备支出</t>
    <phoneticPr fontId="2" type="noConversion"/>
  </si>
  <si>
    <t>十七、灾害防治及应急管理支出</t>
    <phoneticPr fontId="2" type="noConversion"/>
  </si>
  <si>
    <t>十八、预备费</t>
    <phoneticPr fontId="2" type="noConversion"/>
  </si>
  <si>
    <t>十九、其他支出</t>
    <phoneticPr fontId="2" type="noConversion"/>
  </si>
  <si>
    <t>二、地方政府债务还本支出</t>
    <phoneticPr fontId="4" type="noConversion"/>
  </si>
  <si>
    <t>三、安排预算稳定调节基金</t>
    <phoneticPr fontId="2" type="noConversion"/>
  </si>
  <si>
    <t>三、文化旅游体育与传媒支出</t>
    <phoneticPr fontId="2" type="noConversion"/>
  </si>
  <si>
    <t xml:space="preserve">    事业运行</t>
    <phoneticPr fontId="2" type="noConversion"/>
  </si>
  <si>
    <t xml:space="preserve">  年初预留</t>
  </si>
  <si>
    <t xml:space="preserve">  其他支出</t>
  </si>
  <si>
    <t>二、调入预算稳定调节基金</t>
    <phoneticPr fontId="2" type="noConversion"/>
  </si>
  <si>
    <t>三、上年结转</t>
    <phoneticPr fontId="4" type="noConversion"/>
  </si>
  <si>
    <t>五、科学技术支出</t>
    <phoneticPr fontId="4" type="noConversion"/>
  </si>
  <si>
    <t>六、文化旅游体育与传媒支出</t>
    <phoneticPr fontId="4" type="noConversion"/>
  </si>
  <si>
    <t>七、社会保障和就业支出</t>
    <phoneticPr fontId="4" type="noConversion"/>
  </si>
  <si>
    <t>八、卫生健康支出</t>
    <phoneticPr fontId="4" type="noConversion"/>
  </si>
  <si>
    <t>九、节能环保支出</t>
    <phoneticPr fontId="4" type="noConversion"/>
  </si>
  <si>
    <t>十、城乡社区支出</t>
    <phoneticPr fontId="4" type="noConversion"/>
  </si>
  <si>
    <t>十一、农林水支出</t>
    <phoneticPr fontId="4" type="noConversion"/>
  </si>
  <si>
    <t>十二、交通运输支出</t>
    <phoneticPr fontId="4" type="noConversion"/>
  </si>
  <si>
    <t>十三、金融支出</t>
    <phoneticPr fontId="4" type="noConversion"/>
  </si>
  <si>
    <t>十四、援助其他地区支出</t>
    <phoneticPr fontId="4" type="noConversion"/>
  </si>
  <si>
    <t>十五、自然资源海洋气象等支出</t>
    <phoneticPr fontId="4" type="noConversion"/>
  </si>
  <si>
    <t>十六、住房保障支出</t>
    <phoneticPr fontId="4" type="noConversion"/>
  </si>
  <si>
    <t>十七、粮油物资储备支出</t>
    <phoneticPr fontId="4" type="noConversion"/>
  </si>
  <si>
    <t>十八、灾害防治及应急管理支出</t>
    <phoneticPr fontId="4" type="noConversion"/>
  </si>
  <si>
    <t>十九、预备费</t>
    <phoneticPr fontId="4" type="noConversion"/>
  </si>
  <si>
    <t>二十、其他支出</t>
    <phoneticPr fontId="4" type="noConversion"/>
  </si>
  <si>
    <t>二、地方政府债务还本支出</t>
    <phoneticPr fontId="2" type="noConversion"/>
  </si>
  <si>
    <t>三、安排预算稳定调节基金</t>
    <phoneticPr fontId="2" type="noConversion"/>
  </si>
  <si>
    <t>四、结转下年</t>
    <phoneticPr fontId="2" type="noConversion"/>
  </si>
  <si>
    <t xml:space="preserve">  二、国防支出</t>
    <phoneticPr fontId="2" type="noConversion"/>
  </si>
  <si>
    <t xml:space="preserve">  三、科学技术支出</t>
    <phoneticPr fontId="2" type="noConversion"/>
  </si>
  <si>
    <t xml:space="preserve">  四、文化旅游体育与传媒支出</t>
    <phoneticPr fontId="2" type="noConversion"/>
  </si>
  <si>
    <t xml:space="preserve">  五、社会保障和就业支出</t>
    <phoneticPr fontId="2" type="noConversion"/>
  </si>
  <si>
    <t xml:space="preserve">  六、卫生健康支出</t>
    <phoneticPr fontId="2" type="noConversion"/>
  </si>
  <si>
    <t xml:space="preserve">  七、节能环保支出</t>
    <phoneticPr fontId="2" type="noConversion"/>
  </si>
  <si>
    <t xml:space="preserve">  八、城乡社区支出</t>
    <phoneticPr fontId="2" type="noConversion"/>
  </si>
  <si>
    <t xml:space="preserve">  九、农林水支出</t>
    <phoneticPr fontId="2" type="noConversion"/>
  </si>
  <si>
    <t xml:space="preserve">  十、交通运输支出</t>
    <phoneticPr fontId="2" type="noConversion"/>
  </si>
  <si>
    <t xml:space="preserve">  十一、住房保障支出</t>
    <phoneticPr fontId="2" type="noConversion"/>
  </si>
  <si>
    <t xml:space="preserve">  十二、灾害防治及应急管理支出</t>
    <phoneticPr fontId="2" type="noConversion"/>
  </si>
  <si>
    <t>四、对个人和家庭的补助</t>
    <phoneticPr fontId="4" type="noConversion"/>
  </si>
</sst>
</file>

<file path=xl/styles.xml><?xml version="1.0" encoding="utf-8"?>
<styleSheet xmlns="http://schemas.openxmlformats.org/spreadsheetml/2006/main">
  <numFmts count="17">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0.00_);[Red]\(0.00\)"/>
    <numFmt numFmtId="185" formatCode="________@"/>
    <numFmt numFmtId="186" formatCode="General;General;&quot;-&quot;"/>
    <numFmt numFmtId="187" formatCode="#,##0.000000"/>
    <numFmt numFmtId="188" formatCode="0.0%"/>
    <numFmt numFmtId="189" formatCode="#,##0_ "/>
    <numFmt numFmtId="190" formatCode="_ * #,##0.0_ ;_ * \-#,##0.0_ ;_ * &quot;-&quot;??_ ;_ @_ "/>
  </numFmts>
  <fonts count="97">
    <font>
      <sz val="11"/>
      <color theme="1"/>
      <name val="宋体"/>
      <charset val="134"/>
      <scheme val="minor"/>
    </font>
    <font>
      <sz val="11"/>
      <color indexed="8"/>
      <name val="宋体"/>
      <charset val="134"/>
    </font>
    <font>
      <sz val="9"/>
      <name val="宋体"/>
      <charset val="134"/>
    </font>
    <font>
      <sz val="10"/>
      <name val="Arial"/>
      <family val="2"/>
    </font>
    <font>
      <sz val="9"/>
      <name val="宋体"/>
      <charset val="134"/>
    </font>
    <font>
      <sz val="14"/>
      <name val="黑体"/>
      <charset val="134"/>
    </font>
    <font>
      <sz val="12"/>
      <name val="宋体"/>
      <charset val="134"/>
    </font>
    <font>
      <sz val="12"/>
      <name val="宋体"/>
      <charset val="134"/>
    </font>
    <font>
      <sz val="18"/>
      <color indexed="8"/>
      <name val="方正黑体_GBK"/>
      <charset val="134"/>
    </font>
    <font>
      <sz val="11"/>
      <color indexed="8"/>
      <name val="宋体"/>
      <charset val="134"/>
    </font>
    <font>
      <sz val="12"/>
      <name val="黑体"/>
      <charset val="134"/>
    </font>
    <font>
      <sz val="12"/>
      <name val="仿宋_GB2312"/>
      <family val="3"/>
      <charset val="134"/>
    </font>
    <font>
      <sz val="11"/>
      <name val="仿宋_GB2312"/>
      <family val="3"/>
      <charset val="134"/>
    </font>
    <font>
      <b/>
      <sz val="12"/>
      <name val="仿宋_GB2312"/>
      <family val="3"/>
      <charset val="134"/>
    </font>
    <font>
      <sz val="12"/>
      <name val="宋体"/>
      <charset val="134"/>
    </font>
    <font>
      <sz val="11"/>
      <color indexed="8"/>
      <name val="宋体"/>
      <charset val="134"/>
    </font>
    <font>
      <b/>
      <sz val="18"/>
      <color indexed="8"/>
      <name val="宋体"/>
      <charset val="134"/>
    </font>
    <font>
      <sz val="10"/>
      <color indexed="8"/>
      <name val="宋体"/>
      <charset val="134"/>
    </font>
    <font>
      <sz val="14"/>
      <color indexed="8"/>
      <name val="宋体"/>
      <charset val="134"/>
    </font>
    <font>
      <sz val="10"/>
      <name val="宋体"/>
      <charset val="134"/>
    </font>
    <font>
      <sz val="10"/>
      <name val="仿宋_GB2312"/>
      <family val="3"/>
      <charset val="134"/>
    </font>
    <font>
      <sz val="10"/>
      <name val="宋体"/>
      <charset val="134"/>
    </font>
    <font>
      <b/>
      <sz val="12"/>
      <name val="宋体"/>
      <charset val="134"/>
    </font>
    <font>
      <sz val="12"/>
      <name val="宋体"/>
      <charset val="134"/>
    </font>
    <font>
      <b/>
      <sz val="12"/>
      <color indexed="8"/>
      <name val="宋体"/>
      <charset val="134"/>
    </font>
    <font>
      <sz val="10"/>
      <color indexed="8"/>
      <name val="宋体"/>
      <charset val="134"/>
    </font>
    <font>
      <b/>
      <sz val="10"/>
      <color indexed="8"/>
      <name val="宋体"/>
      <charset val="134"/>
    </font>
    <font>
      <sz val="11"/>
      <name val="宋体"/>
      <charset val="134"/>
    </font>
    <font>
      <sz val="10"/>
      <color indexed="8"/>
      <name val="宋体"/>
      <charset val="134"/>
    </font>
    <font>
      <sz val="9"/>
      <name val="宋体"/>
      <charset val="134"/>
    </font>
    <font>
      <b/>
      <sz val="12"/>
      <color indexed="8"/>
      <name val="宋体"/>
      <charset val="134"/>
    </font>
    <font>
      <sz val="14"/>
      <name val="黑体"/>
      <charset val="134"/>
    </font>
    <font>
      <sz val="12"/>
      <name val="宋体"/>
      <charset val="134"/>
    </font>
    <font>
      <b/>
      <sz val="10"/>
      <name val="宋体"/>
      <charset val="134"/>
    </font>
    <font>
      <b/>
      <sz val="12"/>
      <name val="宋体"/>
      <charset val="134"/>
    </font>
    <font>
      <sz val="12"/>
      <name val="黑体"/>
      <charset val="134"/>
    </font>
    <font>
      <sz val="14"/>
      <color indexed="8"/>
      <name val="黑体"/>
      <charset val="134"/>
    </font>
    <font>
      <sz val="18"/>
      <color indexed="8"/>
      <name val="方正小标宋_GBK"/>
      <charset val="134"/>
    </font>
    <font>
      <sz val="14"/>
      <color indexed="8"/>
      <name val="方正黑体_GBK"/>
      <charset val="134"/>
    </font>
    <font>
      <b/>
      <sz val="11"/>
      <color indexed="8"/>
      <name val="宋体"/>
      <charset val="134"/>
    </font>
    <font>
      <sz val="18"/>
      <name val="方正小标宋_GBK"/>
      <charset val="134"/>
    </font>
    <font>
      <sz val="11"/>
      <color indexed="8"/>
      <name val="宋体"/>
      <charset val="134"/>
    </font>
    <font>
      <sz val="11"/>
      <name val="宋体"/>
      <charset val="134"/>
    </font>
    <font>
      <b/>
      <sz val="11"/>
      <name val="宋体"/>
      <charset val="134"/>
    </font>
    <font>
      <sz val="11"/>
      <color indexed="8"/>
      <name val="黑体"/>
      <charset val="134"/>
    </font>
    <font>
      <sz val="11"/>
      <color indexed="8"/>
      <name val="仿宋_GB2312"/>
      <family val="3"/>
      <charset val="134"/>
    </font>
    <font>
      <sz val="11"/>
      <color indexed="8"/>
      <name val="宋体"/>
      <charset val="134"/>
    </font>
    <font>
      <sz val="12"/>
      <name val="方正仿宋_GBK"/>
      <charset val="134"/>
    </font>
    <font>
      <sz val="12"/>
      <name val="方正细黑一简体"/>
      <family val="3"/>
      <charset val="134"/>
    </font>
    <font>
      <b/>
      <sz val="14"/>
      <name val="黑体"/>
      <charset val="134"/>
    </font>
    <font>
      <sz val="19"/>
      <name val="方正小标宋_GBK"/>
      <charset val="134"/>
    </font>
    <font>
      <sz val="10"/>
      <color indexed="8"/>
      <name val="宋体"/>
      <charset val="134"/>
    </font>
    <font>
      <sz val="16"/>
      <name val="方正小标宋_GBK"/>
      <charset val="134"/>
    </font>
    <font>
      <sz val="10"/>
      <name val="Times New Roman"/>
      <family val="1"/>
    </font>
    <font>
      <sz val="10"/>
      <color indexed="8"/>
      <name val="宋体"/>
      <charset val="134"/>
    </font>
    <font>
      <b/>
      <sz val="10"/>
      <color indexed="8"/>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b/>
      <sz val="10"/>
      <color indexed="8"/>
      <name val="Times New Roman"/>
      <family val="1"/>
    </font>
    <font>
      <sz val="14"/>
      <name val="Times New Roman"/>
      <family val="1"/>
    </font>
    <font>
      <sz val="11"/>
      <color indexed="8"/>
      <name val="宋体"/>
      <charset val="134"/>
    </font>
    <font>
      <sz val="14"/>
      <name val="方正黑体_GBK"/>
      <charset val="134"/>
    </font>
    <font>
      <b/>
      <sz val="14"/>
      <name val="宋体"/>
      <charset val="134"/>
    </font>
    <font>
      <sz val="11"/>
      <color indexed="8"/>
      <name val="宋体"/>
      <charset val="134"/>
    </font>
    <font>
      <sz val="9"/>
      <name val="SimSun"/>
      <charset val="134"/>
    </font>
    <font>
      <b/>
      <sz val="10"/>
      <name val="SimSun"/>
      <charset val="134"/>
    </font>
    <font>
      <sz val="16"/>
      <color indexed="8"/>
      <name val="方正小标宋_GBK"/>
      <charset val="134"/>
    </font>
    <font>
      <sz val="11"/>
      <color indexed="8"/>
      <name val="方正黑体_GBK"/>
      <charset val="134"/>
    </font>
    <font>
      <sz val="11"/>
      <name val="方正黑体_GBK"/>
      <charset val="134"/>
    </font>
    <font>
      <sz val="11"/>
      <name val="SimSun"/>
      <charset val="134"/>
    </font>
    <font>
      <b/>
      <sz val="11"/>
      <name val="SimSun"/>
      <charset val="134"/>
    </font>
    <font>
      <sz val="18"/>
      <color indexed="8"/>
      <name val="方正黑体_GBK"/>
      <charset val="134"/>
    </font>
    <font>
      <sz val="12"/>
      <color indexed="8"/>
      <name val="方正黑体_GBK"/>
      <charset val="134"/>
    </font>
    <font>
      <sz val="14"/>
      <name val="宋体"/>
      <charset val="134"/>
    </font>
    <font>
      <sz val="9"/>
      <color indexed="8"/>
      <name val="宋体"/>
      <charset val="134"/>
    </font>
    <font>
      <b/>
      <sz val="10"/>
      <name val="宋体"/>
      <charset val="134"/>
    </font>
    <font>
      <sz val="11"/>
      <name val="方正楷体_GBK"/>
      <charset val="134"/>
    </font>
    <font>
      <b/>
      <sz val="11"/>
      <name val="方正楷体_GBK"/>
      <charset val="134"/>
    </font>
    <font>
      <sz val="9"/>
      <color indexed="8"/>
      <name val="宋体"/>
      <charset val="134"/>
    </font>
    <font>
      <sz val="19"/>
      <color indexed="8"/>
      <name val="方正小标宋_GBK"/>
      <charset val="134"/>
    </font>
    <font>
      <sz val="9"/>
      <color indexed="8"/>
      <name val="宋体"/>
      <charset val="134"/>
    </font>
    <font>
      <sz val="11"/>
      <color indexed="16"/>
      <name val="宋体"/>
      <charset val="134"/>
    </font>
    <font>
      <sz val="12"/>
      <color indexed="9"/>
      <name val="仿宋_GB2312"/>
      <family val="3"/>
      <charset val="134"/>
    </font>
    <font>
      <sz val="11"/>
      <color theme="1"/>
      <name val="宋体"/>
      <charset val="134"/>
      <scheme val="minor"/>
    </font>
  </fonts>
  <fills count="15">
    <fill>
      <patternFill patternType="none"/>
    </fill>
    <fill>
      <patternFill patternType="gray125"/>
    </fill>
    <fill>
      <patternFill patternType="solid">
        <fgColor indexed="45"/>
      </patternFill>
    </fill>
    <fill>
      <patternFill patternType="solid">
        <fgColor indexed="42"/>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9"/>
        <bgColor indexed="64"/>
      </patternFill>
    </fill>
    <fill>
      <patternFill patternType="solid">
        <fgColor indexed="13"/>
        <bgColor indexed="64"/>
      </patternFill>
    </fill>
    <fill>
      <patternFill patternType="solid">
        <fgColor indexed="9"/>
      </patternFill>
    </fill>
  </fills>
  <borders count="2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right/>
      <top style="medium">
        <color indexed="8"/>
      </top>
      <bottom/>
      <diagonal/>
    </border>
  </borders>
  <cellStyleXfs count="82">
    <xf numFmtId="0" fontId="0" fillId="0" borderId="0">
      <alignment vertical="center"/>
    </xf>
    <xf numFmtId="9" fontId="6" fillId="0" borderId="0" applyFont="0" applyFill="0" applyBorder="0" applyAlignment="0" applyProtection="0"/>
    <xf numFmtId="0" fontId="57" fillId="0" borderId="1" applyNumberFormat="0" applyFill="0" applyAlignment="0" applyProtection="0">
      <alignment vertical="center"/>
    </xf>
    <xf numFmtId="0" fontId="58" fillId="0" borderId="2" applyNumberFormat="0" applyFill="0" applyAlignment="0" applyProtection="0">
      <alignment vertical="center"/>
    </xf>
    <xf numFmtId="0" fontId="59" fillId="0" borderId="3" applyNumberFormat="0" applyFill="0" applyAlignment="0" applyProtection="0">
      <alignment vertical="center"/>
    </xf>
    <xf numFmtId="0" fontId="5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0" fillId="4" borderId="0" applyNumberFormat="0" applyBorder="0" applyAlignment="0" applyProtection="0">
      <alignment vertical="center"/>
    </xf>
    <xf numFmtId="0" fontId="60" fillId="2" borderId="0" applyNumberFormat="0" applyBorder="0" applyAlignment="0" applyProtection="0">
      <alignment vertical="center"/>
    </xf>
    <xf numFmtId="0" fontId="94" fillId="4" borderId="0" applyNumberFormat="0" applyBorder="0" applyAlignment="0" applyProtection="0">
      <alignment vertical="center"/>
    </xf>
    <xf numFmtId="0" fontId="60" fillId="2" borderId="0" applyNumberFormat="0" applyBorder="0" applyAlignment="0" applyProtection="0">
      <alignment vertical="center"/>
    </xf>
    <xf numFmtId="0" fontId="14" fillId="0" borderId="0">
      <alignment vertical="center"/>
    </xf>
    <xf numFmtId="0" fontId="6" fillId="0" borderId="0">
      <alignment vertical="center"/>
    </xf>
    <xf numFmtId="0" fontId="6" fillId="0" borderId="0">
      <alignment vertical="center"/>
    </xf>
    <xf numFmtId="0" fontId="96" fillId="0" borderId="0">
      <alignment vertical="center"/>
    </xf>
    <xf numFmtId="0" fontId="96" fillId="0" borderId="0">
      <alignment vertical="center"/>
    </xf>
    <xf numFmtId="0" fontId="6" fillId="0" borderId="0">
      <alignment vertical="center"/>
    </xf>
    <xf numFmtId="0" fontId="96" fillId="0" borderId="0">
      <alignment vertical="center"/>
    </xf>
    <xf numFmtId="0" fontId="1" fillId="0" borderId="0">
      <alignment vertical="center"/>
    </xf>
    <xf numFmtId="0" fontId="96" fillId="0" borderId="0">
      <alignment vertical="center"/>
    </xf>
    <xf numFmtId="0" fontId="96" fillId="0" borderId="0">
      <alignment vertical="center"/>
    </xf>
    <xf numFmtId="0" fontId="1" fillId="0" borderId="0">
      <alignment vertical="center"/>
    </xf>
    <xf numFmtId="0" fontId="96" fillId="0" borderId="0"/>
    <xf numFmtId="0" fontId="41" fillId="0" borderId="0">
      <alignment vertical="center"/>
    </xf>
    <xf numFmtId="0" fontId="6" fillId="0" borderId="0"/>
    <xf numFmtId="0" fontId="6" fillId="0" borderId="0"/>
    <xf numFmtId="0" fontId="6" fillId="0" borderId="0"/>
    <xf numFmtId="0" fontId="96" fillId="0" borderId="0">
      <alignment vertical="center"/>
    </xf>
    <xf numFmtId="0" fontId="76" fillId="0" borderId="0">
      <alignment vertical="center"/>
    </xf>
    <xf numFmtId="0" fontId="1" fillId="0" borderId="0">
      <alignment vertical="center"/>
    </xf>
    <xf numFmtId="0" fontId="14" fillId="0" borderId="0"/>
    <xf numFmtId="0" fontId="14" fillId="0" borderId="0">
      <alignment vertical="center"/>
    </xf>
    <xf numFmtId="0" fontId="6" fillId="0" borderId="0">
      <alignment vertical="center"/>
    </xf>
    <xf numFmtId="0" fontId="6" fillId="0" borderId="0">
      <alignment vertical="center"/>
    </xf>
    <xf numFmtId="0" fontId="6" fillId="0" borderId="0"/>
    <xf numFmtId="0" fontId="96" fillId="0" borderId="0">
      <alignment vertical="center"/>
    </xf>
    <xf numFmtId="0" fontId="6" fillId="0" borderId="0"/>
    <xf numFmtId="0" fontId="6" fillId="0" borderId="0"/>
    <xf numFmtId="0" fontId="32" fillId="0" borderId="0"/>
    <xf numFmtId="0" fontId="96" fillId="0" borderId="0">
      <alignment vertical="center"/>
    </xf>
    <xf numFmtId="0" fontId="6" fillId="0" borderId="0"/>
    <xf numFmtId="0" fontId="6" fillId="0" borderId="0"/>
    <xf numFmtId="0" fontId="96" fillId="0" borderId="0">
      <alignment vertical="center"/>
    </xf>
    <xf numFmtId="0" fontId="96" fillId="0" borderId="0">
      <alignment vertical="center"/>
    </xf>
    <xf numFmtId="0" fontId="19" fillId="0" borderId="0"/>
    <xf numFmtId="0" fontId="6" fillId="0" borderId="0">
      <alignment vertical="center"/>
    </xf>
    <xf numFmtId="0" fontId="76" fillId="0" borderId="0">
      <alignment vertical="center"/>
    </xf>
    <xf numFmtId="0" fontId="76" fillId="0" borderId="0">
      <alignment vertical="center"/>
    </xf>
    <xf numFmtId="0" fontId="3" fillId="0" borderId="0"/>
    <xf numFmtId="0" fontId="6" fillId="0" borderId="0"/>
    <xf numFmtId="0" fontId="3" fillId="0" borderId="0"/>
    <xf numFmtId="0" fontId="61" fillId="5" borderId="0" applyNumberFormat="0" applyBorder="0" applyAlignment="0" applyProtection="0">
      <alignment vertical="center"/>
    </xf>
    <xf numFmtId="0" fontId="61" fillId="3" borderId="0" applyNumberFormat="0" applyBorder="0" applyAlignment="0" applyProtection="0">
      <alignment vertical="center"/>
    </xf>
    <xf numFmtId="0" fontId="61" fillId="5" borderId="0" applyNumberFormat="0" applyBorder="0" applyAlignment="0" applyProtection="0">
      <alignment vertical="center"/>
    </xf>
    <xf numFmtId="0" fontId="61" fillId="3" borderId="0" applyNumberFormat="0" applyBorder="0" applyAlignment="0" applyProtection="0">
      <alignment vertical="center"/>
    </xf>
    <xf numFmtId="0" fontId="62" fillId="0" borderId="4" applyNumberFormat="0" applyFill="0" applyAlignment="0" applyProtection="0">
      <alignment vertical="center"/>
    </xf>
    <xf numFmtId="0" fontId="63" fillId="6" borderId="5" applyNumberFormat="0" applyAlignment="0" applyProtection="0">
      <alignment vertical="center"/>
    </xf>
    <xf numFmtId="0" fontId="64" fillId="7" borderId="6" applyNumberFormat="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7" applyNumberFormat="0" applyFill="0" applyAlignment="0" applyProtection="0">
      <alignment vertical="center"/>
    </xf>
    <xf numFmtId="43" fontId="46"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41" fontId="6" fillId="0" borderId="0" applyFont="0" applyFill="0" applyBorder="0" applyAlignment="0" applyProtection="0"/>
    <xf numFmtId="41" fontId="15" fillId="0" borderId="0" applyFont="0" applyFill="0" applyBorder="0" applyAlignment="0" applyProtection="0">
      <alignment vertical="center"/>
    </xf>
    <xf numFmtId="41" fontId="9" fillId="0" borderId="0" applyFont="0" applyFill="0" applyBorder="0" applyAlignment="0" applyProtection="0">
      <alignment vertical="center"/>
    </xf>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68" fillId="8" borderId="0" applyNumberFormat="0" applyBorder="0" applyAlignment="0" applyProtection="0">
      <alignment vertical="center"/>
    </xf>
    <xf numFmtId="0" fontId="69" fillId="6" borderId="8" applyNumberFormat="0" applyAlignment="0" applyProtection="0">
      <alignment vertical="center"/>
    </xf>
    <xf numFmtId="0" fontId="70" fillId="9" borderId="5" applyNumberFormat="0" applyAlignment="0" applyProtection="0">
      <alignment vertical="center"/>
    </xf>
    <xf numFmtId="0" fontId="3" fillId="0" borderId="0"/>
    <xf numFmtId="0" fontId="6" fillId="10" borderId="9" applyNumberFormat="0" applyFont="0" applyAlignment="0" applyProtection="0">
      <alignment vertical="center"/>
    </xf>
  </cellStyleXfs>
  <cellXfs count="480">
    <xf numFmtId="0" fontId="0" fillId="0" borderId="0" xfId="0">
      <alignment vertical="center"/>
    </xf>
    <xf numFmtId="0" fontId="5" fillId="0" borderId="10" xfId="50" applyFont="1" applyFill="1" applyBorder="1" applyAlignment="1" applyProtection="1">
      <alignment horizontal="center" vertical="center" wrapText="1"/>
      <protection locked="0"/>
    </xf>
    <xf numFmtId="0" fontId="5" fillId="0" borderId="10" xfId="48" applyFont="1" applyFill="1" applyBorder="1" applyAlignment="1" applyProtection="1">
      <alignment horizontal="left" vertical="center" wrapText="1"/>
      <protection locked="0"/>
    </xf>
    <xf numFmtId="0" fontId="6" fillId="0" borderId="0" xfId="0" applyFont="1" applyFill="1" applyAlignment="1">
      <alignment vertical="center"/>
    </xf>
    <xf numFmtId="0" fontId="10" fillId="0" borderId="0" xfId="0" applyFont="1" applyFill="1" applyAlignment="1">
      <alignment vertical="center"/>
    </xf>
    <xf numFmtId="0" fontId="3" fillId="0" borderId="0" xfId="50" applyFill="1" applyAlignment="1" applyProtection="1">
      <alignment vertical="center"/>
      <protection locked="0"/>
    </xf>
    <xf numFmtId="0" fontId="3" fillId="0" borderId="0" xfId="50" applyFont="1" applyFill="1" applyAlignment="1" applyProtection="1">
      <alignment vertical="center" wrapText="1"/>
      <protection locked="0"/>
    </xf>
    <xf numFmtId="0" fontId="96" fillId="0" borderId="0" xfId="1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5" fillId="0" borderId="10" xfId="0" applyFont="1" applyFill="1" applyBorder="1" applyAlignment="1">
      <alignment horizontal="center" vertical="center"/>
    </xf>
    <xf numFmtId="176" fontId="5" fillId="0" borderId="10" xfId="0" applyNumberFormat="1" applyFont="1" applyFill="1" applyBorder="1" applyAlignment="1">
      <alignment horizontal="center" vertical="center"/>
    </xf>
    <xf numFmtId="0" fontId="11" fillId="0" borderId="0" xfId="31" applyFont="1" applyFill="1">
      <alignment vertical="center"/>
    </xf>
    <xf numFmtId="0" fontId="11" fillId="0" borderId="10" xfId="31" applyFont="1" applyFill="1" applyBorder="1" applyAlignment="1">
      <alignment horizontal="center" vertical="center"/>
    </xf>
    <xf numFmtId="0" fontId="5" fillId="0" borderId="10" xfId="11" applyFont="1" applyFill="1" applyBorder="1" applyAlignment="1">
      <alignment horizontal="left" vertical="center"/>
    </xf>
    <xf numFmtId="0" fontId="11" fillId="0" borderId="0" xfId="31" applyFont="1" applyFill="1" applyAlignment="1">
      <alignment vertical="center"/>
    </xf>
    <xf numFmtId="176" fontId="11" fillId="0" borderId="0" xfId="37" applyNumberFormat="1" applyFont="1" applyFill="1" applyAlignment="1">
      <alignment horizontal="right"/>
    </xf>
    <xf numFmtId="0" fontId="11" fillId="0" borderId="0" xfId="37" applyFont="1" applyFill="1"/>
    <xf numFmtId="0" fontId="5" fillId="0" borderId="10" xfId="37" applyFont="1" applyFill="1" applyBorder="1" applyAlignment="1">
      <alignment horizontal="center" vertical="center"/>
    </xf>
    <xf numFmtId="0" fontId="5" fillId="0" borderId="10" xfId="37" applyFont="1" applyFill="1" applyBorder="1" applyAlignment="1">
      <alignment horizontal="left" vertical="center"/>
    </xf>
    <xf numFmtId="0" fontId="19" fillId="0" borderId="10" xfId="0" applyFont="1" applyFill="1" applyBorder="1" applyAlignment="1">
      <alignment vertical="center"/>
    </xf>
    <xf numFmtId="0" fontId="6" fillId="0" borderId="0" xfId="0" applyFont="1" applyFill="1" applyBorder="1" applyAlignment="1">
      <alignment vertical="center"/>
    </xf>
    <xf numFmtId="3" fontId="19" fillId="0" borderId="10" xfId="0" applyNumberFormat="1" applyFont="1" applyFill="1" applyBorder="1" applyAlignment="1" applyProtection="1">
      <alignment vertical="center"/>
    </xf>
    <xf numFmtId="0" fontId="17" fillId="0" borderId="10" xfId="14" applyFont="1" applyFill="1" applyBorder="1">
      <alignment vertical="center"/>
    </xf>
    <xf numFmtId="180" fontId="5" fillId="0" borderId="10" xfId="50" applyNumberFormat="1" applyFont="1" applyFill="1" applyBorder="1" applyAlignment="1" applyProtection="1">
      <alignment horizontal="center" vertical="center" wrapText="1"/>
      <protection locked="0"/>
    </xf>
    <xf numFmtId="178" fontId="17" fillId="0" borderId="10" xfId="14" applyNumberFormat="1" applyFont="1" applyFill="1" applyBorder="1">
      <alignment vertical="center"/>
    </xf>
    <xf numFmtId="178" fontId="21" fillId="0" borderId="0" xfId="0" applyNumberFormat="1" applyFont="1" applyFill="1" applyBorder="1" applyAlignment="1" applyProtection="1">
      <alignment horizontal="right" vertical="center"/>
      <protection locked="0"/>
    </xf>
    <xf numFmtId="176" fontId="21" fillId="0" borderId="0" xfId="0" applyNumberFormat="1" applyFont="1" applyFill="1" applyAlignment="1">
      <alignment horizontal="right"/>
    </xf>
    <xf numFmtId="0" fontId="32" fillId="0" borderId="0" xfId="19" applyFont="1" applyFill="1" applyAlignment="1">
      <alignment vertical="center"/>
    </xf>
    <xf numFmtId="0" fontId="35" fillId="0" borderId="0" xfId="19" applyFont="1" applyFill="1" applyAlignment="1">
      <alignment vertical="center"/>
    </xf>
    <xf numFmtId="176" fontId="11" fillId="0" borderId="10" xfId="0" applyNumberFormat="1" applyFont="1" applyFill="1" applyBorder="1" applyAlignment="1"/>
    <xf numFmtId="0" fontId="5" fillId="0" borderId="10" xfId="34" applyFont="1" applyFill="1" applyBorder="1" applyAlignment="1">
      <alignment horizontal="center" vertical="center"/>
    </xf>
    <xf numFmtId="183" fontId="12" fillId="0" borderId="10" xfId="31" applyNumberFormat="1" applyFont="1" applyFill="1" applyBorder="1" applyAlignment="1">
      <alignment horizontal="center" vertical="center"/>
    </xf>
    <xf numFmtId="178" fontId="19" fillId="0" borderId="10" xfId="0" applyNumberFormat="1" applyFont="1" applyFill="1" applyBorder="1" applyAlignment="1" applyProtection="1">
      <alignment vertical="center"/>
    </xf>
    <xf numFmtId="0" fontId="8" fillId="0" borderId="0" xfId="14" applyFont="1" applyFill="1" applyAlignment="1">
      <alignment horizontal="center" vertical="center"/>
    </xf>
    <xf numFmtId="0" fontId="96" fillId="0" borderId="0" xfId="14" applyFill="1">
      <alignment vertical="center"/>
    </xf>
    <xf numFmtId="0" fontId="5" fillId="0" borderId="10" xfId="34" applyFont="1" applyFill="1" applyBorder="1" applyAlignment="1">
      <alignment horizontal="left" vertical="center"/>
    </xf>
    <xf numFmtId="176" fontId="96" fillId="0" borderId="0" xfId="17" applyNumberFormat="1" applyFill="1" applyAlignment="1"/>
    <xf numFmtId="179" fontId="96" fillId="0" borderId="0" xfId="17" applyNumberFormat="1" applyFill="1" applyAlignment="1"/>
    <xf numFmtId="0" fontId="96" fillId="0" borderId="0" xfId="17" applyFill="1" applyAlignment="1"/>
    <xf numFmtId="0" fontId="11" fillId="0" borderId="0" xfId="17" applyFont="1" applyFill="1" applyAlignment="1"/>
    <xf numFmtId="176" fontId="96" fillId="0" borderId="0" xfId="17" applyNumberFormat="1" applyFill="1" applyAlignment="1">
      <alignment horizontal="center" vertical="center"/>
    </xf>
    <xf numFmtId="0" fontId="5" fillId="0" borderId="10" xfId="0" applyFont="1" applyFill="1" applyBorder="1" applyAlignment="1">
      <alignment horizontal="center" vertical="center" wrapText="1"/>
    </xf>
    <xf numFmtId="179" fontId="5" fillId="0" borderId="10" xfId="0" applyNumberFormat="1" applyFont="1" applyFill="1" applyBorder="1" applyAlignment="1">
      <alignment vertical="center" wrapText="1"/>
    </xf>
    <xf numFmtId="179" fontId="11" fillId="0" borderId="0" xfId="0" applyNumberFormat="1" applyFont="1" applyFill="1" applyAlignment="1">
      <alignment vertical="center" wrapText="1"/>
    </xf>
    <xf numFmtId="178" fontId="22" fillId="0" borderId="10" xfId="0" applyNumberFormat="1" applyFont="1" applyFill="1" applyBorder="1" applyAlignment="1" applyProtection="1">
      <alignment vertical="center"/>
    </xf>
    <xf numFmtId="176" fontId="16" fillId="0" borderId="0" xfId="14" applyNumberFormat="1" applyFont="1" applyFill="1" applyAlignment="1">
      <alignment horizontal="center" vertical="center"/>
    </xf>
    <xf numFmtId="0" fontId="26" fillId="0" borderId="0" xfId="14" applyFont="1" applyFill="1" applyAlignment="1">
      <alignment horizontal="right" vertical="center"/>
    </xf>
    <xf numFmtId="0" fontId="96" fillId="0" borderId="11" xfId="14" applyFill="1" applyBorder="1" applyAlignment="1">
      <alignment horizontal="center" vertical="center" wrapText="1"/>
    </xf>
    <xf numFmtId="0" fontId="11" fillId="0" borderId="0" xfId="17" applyFont="1" applyFill="1" applyBorder="1" applyAlignment="1"/>
    <xf numFmtId="176" fontId="11" fillId="0" borderId="0" xfId="17" applyNumberFormat="1" applyFont="1" applyFill="1" applyAlignment="1"/>
    <xf numFmtId="176" fontId="9" fillId="0" borderId="10" xfId="14" applyNumberFormat="1" applyFont="1" applyFill="1" applyBorder="1">
      <alignment vertical="center"/>
    </xf>
    <xf numFmtId="0" fontId="18" fillId="0" borderId="0" xfId="14" applyFont="1" applyFill="1" applyAlignment="1">
      <alignment vertical="center"/>
    </xf>
    <xf numFmtId="178" fontId="11" fillId="0" borderId="0" xfId="17" applyNumberFormat="1" applyFont="1" applyFill="1" applyAlignment="1"/>
    <xf numFmtId="0" fontId="42" fillId="0" borderId="0" xfId="0" applyFont="1" applyFill="1">
      <alignment vertical="center"/>
    </xf>
    <xf numFmtId="0" fontId="27" fillId="0" borderId="0" xfId="14" applyFont="1" applyFill="1" applyBorder="1" applyAlignment="1">
      <alignment horizontal="right" vertical="center"/>
    </xf>
    <xf numFmtId="0" fontId="43" fillId="0" borderId="0" xfId="0" applyFont="1" applyFill="1">
      <alignment vertical="center"/>
    </xf>
    <xf numFmtId="0" fontId="96" fillId="0" borderId="0" xfId="35" applyFill="1">
      <alignment vertical="center"/>
    </xf>
    <xf numFmtId="176" fontId="36" fillId="0" borderId="10" xfId="50" applyNumberFormat="1" applyFont="1" applyFill="1" applyBorder="1" applyAlignment="1" applyProtection="1">
      <alignment horizontal="center" vertical="center" wrapText="1"/>
      <protection locked="0"/>
    </xf>
    <xf numFmtId="0" fontId="5" fillId="0" borderId="10" xfId="37" applyFont="1" applyFill="1" applyBorder="1" applyAlignment="1">
      <alignment vertical="center"/>
    </xf>
    <xf numFmtId="0" fontId="11" fillId="0" borderId="0" xfId="37" applyFont="1" applyFill="1" applyBorder="1"/>
    <xf numFmtId="0" fontId="17" fillId="11" borderId="10" xfId="14" applyFont="1" applyFill="1" applyBorder="1">
      <alignment vertical="center"/>
    </xf>
    <xf numFmtId="176" fontId="28" fillId="0" borderId="10" xfId="20" applyNumberFormat="1" applyFont="1" applyFill="1" applyBorder="1" applyAlignment="1">
      <alignment horizontal="right" vertical="center"/>
    </xf>
    <xf numFmtId="0" fontId="17" fillId="11" borderId="10" xfId="17" applyFont="1" applyFill="1" applyBorder="1">
      <alignment vertical="center"/>
    </xf>
    <xf numFmtId="0" fontId="19" fillId="0" borderId="10" xfId="0" applyNumberFormat="1" applyFont="1" applyFill="1" applyBorder="1" applyAlignment="1" applyProtection="1">
      <alignment horizontal="left" vertical="center"/>
    </xf>
    <xf numFmtId="0" fontId="5" fillId="11" borderId="10" xfId="48" applyFont="1" applyFill="1" applyBorder="1" applyAlignment="1" applyProtection="1">
      <alignment horizontal="left" vertical="center" wrapText="1"/>
      <protection locked="0"/>
    </xf>
    <xf numFmtId="186" fontId="47" fillId="0" borderId="0" xfId="24" applyNumberFormat="1" applyFont="1" applyAlignment="1">
      <alignment vertical="center"/>
    </xf>
    <xf numFmtId="186" fontId="47" fillId="0" borderId="0" xfId="24" applyNumberFormat="1" applyFont="1" applyBorder="1" applyAlignment="1">
      <alignment vertical="center"/>
    </xf>
    <xf numFmtId="41" fontId="48" fillId="11" borderId="0" xfId="69" applyFont="1" applyFill="1" applyBorder="1" applyAlignment="1">
      <alignment vertical="center"/>
    </xf>
    <xf numFmtId="0" fontId="38" fillId="0" borderId="0" xfId="14" applyFont="1" applyFill="1" applyAlignment="1">
      <alignment vertical="center"/>
    </xf>
    <xf numFmtId="186" fontId="21" fillId="0" borderId="10" xfId="37" applyNumberFormat="1" applyFont="1" applyFill="1" applyBorder="1" applyAlignment="1" applyProtection="1">
      <alignment horizontal="left" vertical="center" wrapText="1" indent="2"/>
    </xf>
    <xf numFmtId="186" fontId="5" fillId="11" borderId="10" xfId="37" applyNumberFormat="1" applyFont="1" applyFill="1" applyBorder="1" applyAlignment="1" applyProtection="1">
      <alignment horizontal="left" vertical="center" wrapText="1"/>
    </xf>
    <xf numFmtId="186" fontId="5" fillId="0" borderId="10" xfId="37" applyNumberFormat="1" applyFont="1" applyFill="1" applyBorder="1" applyAlignment="1" applyProtection="1">
      <alignment horizontal="left" vertical="center" wrapText="1"/>
    </xf>
    <xf numFmtId="186" fontId="49" fillId="11" borderId="10" xfId="37" applyNumberFormat="1" applyFont="1" applyFill="1" applyBorder="1" applyAlignment="1" applyProtection="1">
      <alignment horizontal="center" vertical="center"/>
    </xf>
    <xf numFmtId="186" fontId="21" fillId="0" borderId="10" xfId="37" applyNumberFormat="1" applyFont="1" applyFill="1" applyBorder="1" applyAlignment="1" applyProtection="1">
      <alignment horizontal="left" vertical="center" wrapText="1" indent="1"/>
    </xf>
    <xf numFmtId="186" fontId="21" fillId="0" borderId="10" xfId="37" applyNumberFormat="1" applyFont="1" applyFill="1" applyBorder="1" applyAlignment="1" applyProtection="1">
      <alignment horizontal="left" vertical="center" wrapText="1"/>
    </xf>
    <xf numFmtId="0" fontId="16" fillId="0" borderId="0" xfId="14" applyFont="1" applyFill="1" applyAlignment="1">
      <alignment horizontal="center" vertical="center"/>
    </xf>
    <xf numFmtId="0" fontId="11" fillId="0" borderId="0" xfId="34" applyFont="1" applyFill="1"/>
    <xf numFmtId="179" fontId="11" fillId="0" borderId="0" xfId="34" applyNumberFormat="1" applyFont="1" applyFill="1" applyAlignment="1">
      <alignment vertical="center"/>
    </xf>
    <xf numFmtId="0" fontId="10" fillId="0" borderId="0" xfId="0" applyFont="1" applyFill="1" applyBorder="1" applyAlignment="1">
      <alignment vertical="center"/>
    </xf>
    <xf numFmtId="0" fontId="36" fillId="0" borderId="10" xfId="48" applyFont="1" applyFill="1" applyBorder="1" applyAlignment="1" applyProtection="1">
      <alignment horizontal="left" vertical="center" wrapText="1"/>
      <protection locked="0"/>
    </xf>
    <xf numFmtId="0" fontId="96" fillId="0" borderId="0" xfId="14" applyFill="1" applyAlignment="1">
      <alignment horizontal="left" vertical="center"/>
    </xf>
    <xf numFmtId="0" fontId="28" fillId="0" borderId="10" xfId="20" applyFont="1" applyFill="1" applyBorder="1">
      <alignment vertical="center"/>
    </xf>
    <xf numFmtId="49" fontId="51" fillId="0" borderId="10" xfId="0" applyNumberFormat="1" applyFont="1" applyFill="1" applyBorder="1" applyAlignment="1" applyProtection="1">
      <alignment vertical="center"/>
    </xf>
    <xf numFmtId="49" fontId="22" fillId="0" borderId="10" xfId="0" applyNumberFormat="1" applyFont="1" applyFill="1" applyBorder="1" applyAlignment="1" applyProtection="1">
      <alignment vertical="center"/>
    </xf>
    <xf numFmtId="0" fontId="34" fillId="0" borderId="10" xfId="0" applyFont="1" applyBorder="1" applyAlignment="1">
      <alignment vertical="center"/>
    </xf>
    <xf numFmtId="0" fontId="19" fillId="0" borderId="10" xfId="0" applyFont="1" applyBorder="1" applyAlignment="1">
      <alignment vertical="center"/>
    </xf>
    <xf numFmtId="0" fontId="96" fillId="0" borderId="0" xfId="35" applyFill="1" applyAlignment="1">
      <alignment horizontal="left" vertical="center" indent="1"/>
    </xf>
    <xf numFmtId="3" fontId="19" fillId="0" borderId="10" xfId="0" applyNumberFormat="1" applyFont="1" applyFill="1" applyBorder="1" applyAlignment="1" applyProtection="1">
      <alignment horizontal="left" vertical="center" indent="1"/>
    </xf>
    <xf numFmtId="178" fontId="54" fillId="0" borderId="0" xfId="0" applyNumberFormat="1" applyFont="1" applyFill="1" applyBorder="1" applyAlignment="1" applyProtection="1">
      <alignment horizontal="right" vertical="center"/>
      <protection locked="0"/>
    </xf>
    <xf numFmtId="0" fontId="17" fillId="0" borderId="10" xfId="14" applyFont="1" applyFill="1" applyBorder="1" applyAlignment="1">
      <alignment horizontal="left" vertical="center"/>
    </xf>
    <xf numFmtId="0" fontId="11" fillId="0" borderId="10" xfId="0" applyFont="1" applyFill="1" applyBorder="1" applyAlignment="1">
      <alignment vertical="center"/>
    </xf>
    <xf numFmtId="176" fontId="23" fillId="0" borderId="0" xfId="0" applyNumberFormat="1" applyFont="1" applyFill="1" applyAlignment="1">
      <alignment horizontal="right"/>
    </xf>
    <xf numFmtId="178" fontId="19" fillId="11" borderId="10" xfId="0" applyNumberFormat="1" applyFont="1" applyFill="1" applyBorder="1" applyAlignment="1" applyProtection="1">
      <alignment vertical="center"/>
    </xf>
    <xf numFmtId="0" fontId="11" fillId="0" borderId="10" xfId="37" applyFont="1" applyFill="1" applyBorder="1"/>
    <xf numFmtId="0" fontId="36" fillId="0" borderId="10" xfId="14" applyFont="1" applyFill="1" applyBorder="1">
      <alignment vertical="center"/>
    </xf>
    <xf numFmtId="43" fontId="48" fillId="0" borderId="0" xfId="69" applyNumberFormat="1" applyFont="1" applyFill="1" applyBorder="1" applyAlignment="1">
      <alignment vertical="center"/>
    </xf>
    <xf numFmtId="41" fontId="48" fillId="0" borderId="0" xfId="69" applyFont="1" applyFill="1" applyBorder="1" applyAlignment="1">
      <alignment vertical="center"/>
    </xf>
    <xf numFmtId="178" fontId="73" fillId="0" borderId="0" xfId="0" applyNumberFormat="1" applyFont="1" applyFill="1" applyBorder="1" applyAlignment="1" applyProtection="1">
      <alignment horizontal="right" vertical="center"/>
      <protection locked="0"/>
    </xf>
    <xf numFmtId="0" fontId="17" fillId="11" borderId="10" xfId="35" applyFont="1" applyFill="1" applyBorder="1" applyAlignment="1">
      <alignment horizontal="left" vertical="center" indent="1"/>
    </xf>
    <xf numFmtId="0" fontId="27" fillId="0" borderId="11" xfId="14" applyFont="1" applyFill="1" applyBorder="1" applyAlignment="1">
      <alignment horizontal="center" vertical="center"/>
    </xf>
    <xf numFmtId="178" fontId="11" fillId="0" borderId="0" xfId="37" applyNumberFormat="1" applyFont="1" applyFill="1"/>
    <xf numFmtId="3" fontId="75" fillId="0" borderId="10" xfId="0" applyNumberFormat="1" applyFont="1" applyFill="1" applyBorder="1" applyAlignment="1" applyProtection="1">
      <alignment vertical="center"/>
    </xf>
    <xf numFmtId="177" fontId="47" fillId="0" borderId="0" xfId="24" applyNumberFormat="1" applyFont="1" applyBorder="1" applyAlignment="1">
      <alignment vertical="center"/>
    </xf>
    <xf numFmtId="184" fontId="47" fillId="0" borderId="0" xfId="24" applyNumberFormat="1" applyFont="1" applyBorder="1" applyAlignment="1">
      <alignment vertical="center"/>
    </xf>
    <xf numFmtId="14" fontId="5" fillId="0" borderId="10" xfId="50" applyNumberFormat="1" applyFont="1" applyFill="1" applyBorder="1" applyAlignment="1" applyProtection="1">
      <alignment horizontal="center" vertical="center"/>
      <protection locked="0"/>
    </xf>
    <xf numFmtId="176" fontId="36" fillId="0" borderId="12" xfId="50" applyNumberFormat="1" applyFont="1" applyFill="1" applyBorder="1" applyAlignment="1" applyProtection="1">
      <alignment horizontal="center" vertical="center" wrapText="1"/>
      <protection locked="0"/>
    </xf>
    <xf numFmtId="0" fontId="76" fillId="0" borderId="0" xfId="47">
      <alignment vertical="center"/>
    </xf>
    <xf numFmtId="0" fontId="25" fillId="0" borderId="10" xfId="47" applyFont="1" applyBorder="1" applyAlignment="1">
      <alignment horizontal="left" vertical="center" indent="1"/>
    </xf>
    <xf numFmtId="0" fontId="78" fillId="0" borderId="10" xfId="47" applyFont="1" applyBorder="1" applyAlignment="1">
      <alignment horizontal="center" vertical="center" wrapText="1"/>
    </xf>
    <xf numFmtId="0" fontId="78" fillId="0" borderId="10" xfId="47" applyFont="1" applyBorder="1" applyAlignment="1">
      <alignment vertical="center" wrapText="1"/>
    </xf>
    <xf numFmtId="0" fontId="77" fillId="0" borderId="0" xfId="47" applyFont="1" applyBorder="1" applyAlignment="1">
      <alignment horizontal="right" vertical="center" wrapText="1"/>
    </xf>
    <xf numFmtId="0" fontId="77" fillId="0" borderId="0" xfId="47" applyFont="1" applyBorder="1" applyAlignment="1">
      <alignment vertical="center" wrapText="1"/>
    </xf>
    <xf numFmtId="0" fontId="79" fillId="0" borderId="0" xfId="47" applyFont="1">
      <alignment vertical="center"/>
    </xf>
    <xf numFmtId="0" fontId="80" fillId="0" borderId="0" xfId="47" applyFont="1">
      <alignment vertical="center"/>
    </xf>
    <xf numFmtId="0" fontId="82" fillId="0" borderId="10" xfId="47" applyFont="1" applyBorder="1" applyAlignment="1">
      <alignment vertical="center" wrapText="1"/>
    </xf>
    <xf numFmtId="0" fontId="83" fillId="0" borderId="10" xfId="47" applyFont="1" applyBorder="1" applyAlignment="1">
      <alignment horizontal="center" vertical="center" wrapText="1"/>
    </xf>
    <xf numFmtId="0" fontId="82" fillId="0" borderId="10" xfId="47" applyFont="1" applyBorder="1" applyAlignment="1">
      <alignment horizontal="center" vertical="center" wrapText="1"/>
    </xf>
    <xf numFmtId="0" fontId="82" fillId="0" borderId="10" xfId="47" applyFont="1" applyBorder="1" applyAlignment="1">
      <alignment horizontal="left" vertical="center" wrapText="1"/>
    </xf>
    <xf numFmtId="0" fontId="76" fillId="0" borderId="0" xfId="28">
      <alignment vertical="center"/>
    </xf>
    <xf numFmtId="0" fontId="82" fillId="0" borderId="10" xfId="28" applyFont="1" applyBorder="1" applyAlignment="1">
      <alignment horizontal="center" vertical="center" wrapText="1"/>
    </xf>
    <xf numFmtId="0" fontId="82" fillId="0" borderId="10" xfId="28" applyFont="1" applyBorder="1" applyAlignment="1">
      <alignment vertical="center" wrapText="1"/>
    </xf>
    <xf numFmtId="0" fontId="83" fillId="0" borderId="10" xfId="28" applyFont="1" applyBorder="1" applyAlignment="1">
      <alignment horizontal="center" vertical="center" wrapText="1"/>
    </xf>
    <xf numFmtId="0" fontId="79" fillId="0" borderId="0" xfId="28" applyFont="1">
      <alignment vertical="center"/>
    </xf>
    <xf numFmtId="0" fontId="80" fillId="0" borderId="0" xfId="28" applyFont="1">
      <alignment vertical="center"/>
    </xf>
    <xf numFmtId="0" fontId="81" fillId="0" borderId="0" xfId="28" applyFont="1" applyBorder="1" applyAlignment="1">
      <alignment horizontal="left" vertical="center" wrapText="1"/>
    </xf>
    <xf numFmtId="0" fontId="76" fillId="0" borderId="0" xfId="46">
      <alignment vertical="center"/>
    </xf>
    <xf numFmtId="187" fontId="82" fillId="0" borderId="10" xfId="46" applyNumberFormat="1" applyFont="1" applyBorder="1" applyAlignment="1">
      <alignment vertical="center" wrapText="1"/>
    </xf>
    <xf numFmtId="0" fontId="82" fillId="0" borderId="10" xfId="46" applyFont="1" applyBorder="1" applyAlignment="1">
      <alignment vertical="center" wrapText="1"/>
    </xf>
    <xf numFmtId="0" fontId="82" fillId="0" borderId="10" xfId="46" applyFont="1" applyBorder="1" applyAlignment="1">
      <alignment horizontal="center" vertical="center" wrapText="1"/>
    </xf>
    <xf numFmtId="0" fontId="83" fillId="0" borderId="10" xfId="46" applyFont="1" applyBorder="1" applyAlignment="1">
      <alignment horizontal="center" vertical="center" wrapText="1"/>
    </xf>
    <xf numFmtId="0" fontId="82" fillId="0" borderId="10" xfId="46" applyFont="1" applyBorder="1" applyAlignment="1">
      <alignment horizontal="left" vertical="center" wrapText="1"/>
    </xf>
    <xf numFmtId="0" fontId="79" fillId="0" borderId="0" xfId="46" applyFont="1">
      <alignment vertical="center"/>
    </xf>
    <xf numFmtId="0" fontId="80" fillId="0" borderId="0" xfId="46" applyFont="1">
      <alignment vertical="center"/>
    </xf>
    <xf numFmtId="0" fontId="27" fillId="0" borderId="0" xfId="14" applyFont="1" applyFill="1" applyBorder="1" applyAlignment="1">
      <alignment horizontal="left" vertical="center" indent="2"/>
    </xf>
    <xf numFmtId="0" fontId="96" fillId="0" borderId="0" xfId="35" applyFill="1" applyAlignment="1">
      <alignment horizontal="left" vertical="center" indent="2"/>
    </xf>
    <xf numFmtId="0" fontId="96" fillId="0" borderId="11" xfId="14" applyFill="1" applyBorder="1" applyAlignment="1">
      <alignment vertical="center"/>
    </xf>
    <xf numFmtId="176" fontId="34" fillId="0" borderId="10" xfId="14" applyNumberFormat="1" applyFont="1" applyFill="1" applyBorder="1">
      <alignment vertical="center"/>
    </xf>
    <xf numFmtId="185" fontId="17" fillId="0" borderId="10" xfId="14" applyNumberFormat="1" applyFont="1" applyFill="1" applyBorder="1" applyAlignment="1">
      <alignment horizontal="left" vertical="center" indent="1"/>
    </xf>
    <xf numFmtId="178" fontId="22" fillId="11" borderId="10" xfId="69" applyNumberFormat="1" applyFont="1" applyFill="1" applyBorder="1" applyAlignment="1" applyProtection="1">
      <alignment horizontal="right" vertical="center"/>
    </xf>
    <xf numFmtId="178" fontId="21" fillId="11" borderId="10" xfId="69" applyNumberFormat="1" applyFont="1" applyFill="1" applyBorder="1" applyAlignment="1" applyProtection="1">
      <alignment horizontal="right" vertical="center"/>
    </xf>
    <xf numFmtId="0" fontId="5" fillId="11" borderId="10" xfId="14" applyFont="1" applyFill="1" applyBorder="1" applyAlignment="1">
      <alignment horizontal="center" vertical="center"/>
    </xf>
    <xf numFmtId="176" fontId="5" fillId="11" borderId="10" xfId="50" applyNumberFormat="1" applyFont="1" applyFill="1" applyBorder="1" applyAlignment="1" applyProtection="1">
      <alignment horizontal="center" vertical="center" wrapText="1"/>
      <protection locked="0"/>
    </xf>
    <xf numFmtId="0" fontId="5" fillId="11" borderId="10" xfId="50" applyFont="1" applyFill="1" applyBorder="1" applyAlignment="1" applyProtection="1">
      <alignment horizontal="center" vertical="center" wrapText="1"/>
      <protection locked="0"/>
    </xf>
    <xf numFmtId="0" fontId="17" fillId="11" borderId="10" xfId="14" applyFont="1" applyFill="1" applyBorder="1" applyAlignment="1">
      <alignment vertical="center"/>
    </xf>
    <xf numFmtId="0" fontId="28" fillId="11" borderId="10" xfId="20" applyFont="1" applyFill="1" applyBorder="1">
      <alignment vertical="center"/>
    </xf>
    <xf numFmtId="0" fontId="96" fillId="11" borderId="10" xfId="14" applyFill="1" applyBorder="1">
      <alignment vertical="center"/>
    </xf>
    <xf numFmtId="0" fontId="28" fillId="11" borderId="10" xfId="19" applyFont="1" applyFill="1" applyBorder="1">
      <alignment vertical="center"/>
    </xf>
    <xf numFmtId="0" fontId="19" fillId="11" borderId="10" xfId="0" applyFont="1" applyFill="1" applyBorder="1" applyAlignment="1">
      <alignment horizontal="left" vertical="center"/>
    </xf>
    <xf numFmtId="176" fontId="21" fillId="11" borderId="10" xfId="0" applyNumberFormat="1" applyFont="1" applyFill="1" applyBorder="1" applyAlignment="1">
      <alignment horizontal="right" vertical="center"/>
    </xf>
    <xf numFmtId="3" fontId="19" fillId="11" borderId="10" xfId="0" applyNumberFormat="1" applyFont="1" applyFill="1" applyBorder="1" applyAlignment="1" applyProtection="1">
      <alignment vertical="center"/>
    </xf>
    <xf numFmtId="178" fontId="21" fillId="11" borderId="0" xfId="0" applyNumberFormat="1" applyFont="1" applyFill="1" applyBorder="1" applyAlignment="1" applyProtection="1">
      <alignment horizontal="right" vertical="center"/>
      <protection locked="0"/>
    </xf>
    <xf numFmtId="0" fontId="5" fillId="11" borderId="10" xfId="0" applyFont="1" applyFill="1" applyBorder="1" applyAlignment="1">
      <alignment horizontal="center" vertical="center"/>
    </xf>
    <xf numFmtId="176" fontId="5" fillId="11" borderId="10" xfId="0" applyNumberFormat="1" applyFont="1" applyFill="1" applyBorder="1" applyAlignment="1">
      <alignment horizontal="center" vertical="center"/>
    </xf>
    <xf numFmtId="0" fontId="36" fillId="11" borderId="10" xfId="14" applyFont="1" applyFill="1" applyBorder="1">
      <alignment vertical="center"/>
    </xf>
    <xf numFmtId="178" fontId="34" fillId="11" borderId="10" xfId="0" applyNumberFormat="1" applyFont="1" applyFill="1" applyBorder="1" applyAlignment="1" applyProtection="1">
      <alignment vertical="center"/>
    </xf>
    <xf numFmtId="3" fontId="19" fillId="11" borderId="10" xfId="0" applyNumberFormat="1" applyFont="1" applyFill="1" applyBorder="1" applyAlignment="1" applyProtection="1">
      <alignment horizontal="left" vertical="center" indent="1"/>
    </xf>
    <xf numFmtId="0" fontId="96" fillId="11" borderId="0" xfId="17" applyFill="1" applyAlignment="1"/>
    <xf numFmtId="0" fontId="16" fillId="11" borderId="0" xfId="17" applyFont="1" applyFill="1" applyAlignment="1">
      <alignment horizontal="center" vertical="center"/>
    </xf>
    <xf numFmtId="0" fontId="5" fillId="11" borderId="10" xfId="34" applyFont="1" applyFill="1" applyBorder="1" applyAlignment="1">
      <alignment horizontal="center" vertical="center"/>
    </xf>
    <xf numFmtId="176" fontId="22" fillId="11" borderId="10" xfId="17" applyNumberFormat="1" applyFont="1" applyFill="1" applyBorder="1" applyAlignment="1">
      <alignment horizontal="right" vertical="center"/>
    </xf>
    <xf numFmtId="0" fontId="5" fillId="11" borderId="10" xfId="17" applyFont="1" applyFill="1" applyBorder="1" applyAlignment="1">
      <alignment vertical="center"/>
    </xf>
    <xf numFmtId="179" fontId="5" fillId="11" borderId="10" xfId="17" applyNumberFormat="1" applyFont="1" applyFill="1" applyBorder="1" applyAlignment="1">
      <alignment vertical="center"/>
    </xf>
    <xf numFmtId="176" fontId="21" fillId="11" borderId="10" xfId="71" applyNumberFormat="1" applyFont="1" applyFill="1" applyBorder="1" applyAlignment="1">
      <alignment horizontal="right" vertical="center"/>
    </xf>
    <xf numFmtId="181" fontId="23" fillId="11" borderId="10" xfId="71" applyNumberFormat="1" applyFont="1" applyFill="1" applyBorder="1" applyAlignment="1">
      <alignment horizontal="right" vertical="center"/>
    </xf>
    <xf numFmtId="176" fontId="11" fillId="11" borderId="10" xfId="71" applyNumberFormat="1" applyFont="1" applyFill="1" applyBorder="1" applyAlignment="1">
      <alignment horizontal="right" vertical="center"/>
    </xf>
    <xf numFmtId="176" fontId="11" fillId="11" borderId="10" xfId="71" applyNumberFormat="1" applyFont="1" applyFill="1" applyBorder="1" applyAlignment="1">
      <alignment horizontal="center" vertical="center"/>
    </xf>
    <xf numFmtId="3" fontId="19" fillId="11" borderId="10" xfId="0" applyNumberFormat="1" applyFont="1" applyFill="1" applyBorder="1" applyAlignment="1" applyProtection="1">
      <alignment horizontal="left" vertical="center" wrapText="1" indent="1"/>
    </xf>
    <xf numFmtId="0" fontId="11" fillId="11" borderId="0" xfId="17" applyFont="1" applyFill="1" applyAlignment="1"/>
    <xf numFmtId="176" fontId="11" fillId="11" borderId="0" xfId="17" applyNumberFormat="1" applyFont="1" applyFill="1" applyAlignment="1"/>
    <xf numFmtId="176" fontId="96" fillId="11" borderId="0" xfId="17" applyNumberFormat="1" applyFill="1" applyAlignment="1">
      <alignment horizontal="center" vertical="center"/>
    </xf>
    <xf numFmtId="179" fontId="96" fillId="11" borderId="0" xfId="17" applyNumberFormat="1" applyFill="1" applyAlignment="1"/>
    <xf numFmtId="176" fontId="96" fillId="11" borderId="0" xfId="17" applyNumberFormat="1" applyFill="1" applyAlignment="1"/>
    <xf numFmtId="0" fontId="11" fillId="11" borderId="0" xfId="31" applyFont="1" applyFill="1">
      <alignment vertical="center"/>
    </xf>
    <xf numFmtId="0" fontId="5" fillId="11" borderId="0" xfId="11" applyFont="1" applyFill="1" applyBorder="1" applyAlignment="1">
      <alignment horizontal="center" vertical="center"/>
    </xf>
    <xf numFmtId="0" fontId="5" fillId="11" borderId="11" xfId="11" applyFont="1" applyFill="1" applyBorder="1" applyAlignment="1">
      <alignment vertical="center"/>
    </xf>
    <xf numFmtId="0" fontId="17" fillId="11" borderId="0" xfId="14" applyFont="1" applyFill="1" applyBorder="1" applyAlignment="1">
      <alignment horizontal="right" vertical="center"/>
    </xf>
    <xf numFmtId="178" fontId="22" fillId="11" borderId="10" xfId="0" applyNumberFormat="1" applyFont="1" applyFill="1" applyBorder="1" applyAlignment="1" applyProtection="1">
      <alignment vertical="center"/>
    </xf>
    <xf numFmtId="176" fontId="22" fillId="11" borderId="10" xfId="71" applyNumberFormat="1" applyFont="1" applyFill="1" applyBorder="1" applyAlignment="1">
      <alignment horizontal="right" vertical="center"/>
    </xf>
    <xf numFmtId="177" fontId="39" fillId="11" borderId="10" xfId="14" applyNumberFormat="1" applyFont="1" applyFill="1" applyBorder="1">
      <alignment vertical="center"/>
    </xf>
    <xf numFmtId="0" fontId="5" fillId="11" borderId="10" xfId="11" applyFont="1" applyFill="1" applyBorder="1" applyAlignment="1">
      <alignment horizontal="left" vertical="center"/>
    </xf>
    <xf numFmtId="176" fontId="17" fillId="11" borderId="10" xfId="14" applyNumberFormat="1" applyFont="1" applyFill="1" applyBorder="1">
      <alignment vertical="center"/>
    </xf>
    <xf numFmtId="177" fontId="17" fillId="11" borderId="10" xfId="14" applyNumberFormat="1" applyFont="1" applyFill="1" applyBorder="1">
      <alignment vertical="center"/>
    </xf>
    <xf numFmtId="176" fontId="17" fillId="11" borderId="10" xfId="14" applyNumberFormat="1" applyFont="1" applyFill="1" applyBorder="1" applyAlignment="1">
      <alignment horizontal="left" vertical="center" indent="1"/>
    </xf>
    <xf numFmtId="0" fontId="12" fillId="11" borderId="10" xfId="31" applyFont="1" applyFill="1" applyBorder="1" applyAlignment="1">
      <alignment horizontal="center" vertical="center"/>
    </xf>
    <xf numFmtId="0" fontId="45" fillId="11" borderId="10" xfId="31" applyFont="1" applyFill="1" applyBorder="1" applyAlignment="1">
      <alignment horizontal="center" vertical="center"/>
    </xf>
    <xf numFmtId="0" fontId="44" fillId="11" borderId="10" xfId="11" applyFont="1" applyFill="1" applyBorder="1" applyAlignment="1">
      <alignment horizontal="left" vertical="center"/>
    </xf>
    <xf numFmtId="0" fontId="21" fillId="11" borderId="0" xfId="31" applyFont="1" applyFill="1">
      <alignment vertical="center"/>
    </xf>
    <xf numFmtId="0" fontId="11" fillId="11" borderId="0" xfId="31" applyFont="1" applyFill="1" applyAlignment="1">
      <alignment vertical="center"/>
    </xf>
    <xf numFmtId="0" fontId="5" fillId="11" borderId="10" xfId="11" applyFont="1" applyFill="1" applyBorder="1" applyAlignment="1">
      <alignment horizontal="center" vertical="center"/>
    </xf>
    <xf numFmtId="176" fontId="17" fillId="11" borderId="10" xfId="14" applyNumberFormat="1" applyFont="1" applyFill="1" applyBorder="1" applyAlignment="1">
      <alignment horizontal="left" vertical="center" wrapText="1" indent="1"/>
    </xf>
    <xf numFmtId="0" fontId="96" fillId="0" borderId="0" xfId="20" applyFill="1">
      <alignment vertical="center"/>
    </xf>
    <xf numFmtId="0" fontId="84" fillId="0" borderId="0" xfId="20" applyFont="1" applyFill="1" applyAlignment="1">
      <alignment horizontal="center" vertical="center"/>
    </xf>
    <xf numFmtId="180" fontId="84" fillId="0" borderId="0" xfId="20" applyNumberFormat="1" applyFont="1" applyFill="1" applyAlignment="1">
      <alignment horizontal="center" vertical="center"/>
    </xf>
    <xf numFmtId="0" fontId="5" fillId="0" borderId="10" xfId="20" applyFont="1" applyFill="1" applyBorder="1" applyAlignment="1">
      <alignment horizontal="center" vertical="center"/>
    </xf>
    <xf numFmtId="176" fontId="96" fillId="0" borderId="0" xfId="20" applyNumberFormat="1" applyFill="1">
      <alignment vertical="center"/>
    </xf>
    <xf numFmtId="177" fontId="30" fillId="0" borderId="10" xfId="20" applyNumberFormat="1" applyFont="1" applyFill="1" applyBorder="1" applyAlignment="1">
      <alignment horizontal="right" vertical="center"/>
    </xf>
    <xf numFmtId="177" fontId="96" fillId="0" borderId="0" xfId="20" applyNumberFormat="1" applyFill="1">
      <alignment vertical="center"/>
    </xf>
    <xf numFmtId="180" fontId="28" fillId="0" borderId="10" xfId="20" applyNumberFormat="1" applyFont="1" applyFill="1" applyBorder="1" applyAlignment="1">
      <alignment horizontal="right" vertical="center"/>
    </xf>
    <xf numFmtId="177" fontId="28" fillId="0" borderId="10" xfId="20" applyNumberFormat="1" applyFont="1" applyFill="1" applyBorder="1" applyAlignment="1">
      <alignment horizontal="right" vertical="center"/>
    </xf>
    <xf numFmtId="0" fontId="30" fillId="0" borderId="10" xfId="20" applyFont="1" applyFill="1" applyBorder="1" applyAlignment="1">
      <alignment horizontal="right" vertical="center"/>
    </xf>
    <xf numFmtId="0" fontId="28" fillId="0" borderId="10" xfId="20" applyFont="1" applyFill="1" applyBorder="1" applyAlignment="1">
      <alignment vertical="center" wrapText="1"/>
    </xf>
    <xf numFmtId="0" fontId="25" fillId="0" borderId="10" xfId="20" applyFont="1" applyFill="1" applyBorder="1">
      <alignment vertical="center"/>
    </xf>
    <xf numFmtId="0" fontId="96" fillId="0" borderId="10" xfId="20" applyFill="1" applyBorder="1">
      <alignment vertical="center"/>
    </xf>
    <xf numFmtId="180" fontId="96" fillId="0" borderId="10" xfId="20" applyNumberFormat="1" applyFill="1" applyBorder="1">
      <alignment vertical="center"/>
    </xf>
    <xf numFmtId="180" fontId="96" fillId="0" borderId="0" xfId="20" applyNumberFormat="1" applyFill="1">
      <alignment vertical="center"/>
    </xf>
    <xf numFmtId="0" fontId="31" fillId="11" borderId="10" xfId="19" applyFont="1" applyFill="1" applyBorder="1" applyAlignment="1">
      <alignment horizontal="center" vertical="center" wrapText="1"/>
    </xf>
    <xf numFmtId="49" fontId="51" fillId="11" borderId="10" xfId="0" applyNumberFormat="1" applyFont="1" applyFill="1" applyBorder="1" applyAlignment="1" applyProtection="1">
      <alignment vertical="center"/>
    </xf>
    <xf numFmtId="176" fontId="22" fillId="11" borderId="10" xfId="0" applyNumberFormat="1" applyFont="1" applyFill="1" applyBorder="1" applyAlignment="1">
      <alignment horizontal="right" vertical="center"/>
    </xf>
    <xf numFmtId="0" fontId="5" fillId="11" borderId="10" xfId="0" applyFont="1" applyFill="1" applyBorder="1" applyAlignment="1">
      <alignment horizontal="left" vertical="center"/>
    </xf>
    <xf numFmtId="179" fontId="5" fillId="11" borderId="10" xfId="0" applyNumberFormat="1" applyFont="1" applyFill="1" applyBorder="1" applyAlignment="1">
      <alignment vertical="center"/>
    </xf>
    <xf numFmtId="3" fontId="19" fillId="11" borderId="10" xfId="0" applyNumberFormat="1" applyFont="1" applyFill="1" applyBorder="1" applyAlignment="1" applyProtection="1">
      <alignment vertical="center" wrapText="1"/>
    </xf>
    <xf numFmtId="176" fontId="11" fillId="11" borderId="10" xfId="0" applyNumberFormat="1" applyFont="1" applyFill="1" applyBorder="1" applyAlignment="1"/>
    <xf numFmtId="3" fontId="75" fillId="11" borderId="10" xfId="0" applyNumberFormat="1" applyFont="1" applyFill="1" applyBorder="1" applyAlignment="1" applyProtection="1">
      <alignment vertical="center"/>
    </xf>
    <xf numFmtId="0" fontId="96" fillId="11" borderId="0" xfId="17" applyFill="1" applyBorder="1">
      <alignment vertical="center"/>
    </xf>
    <xf numFmtId="176" fontId="12" fillId="11" borderId="0" xfId="17" applyNumberFormat="1" applyFont="1" applyFill="1" applyAlignment="1">
      <alignment horizontal="center" vertical="center"/>
    </xf>
    <xf numFmtId="179" fontId="11" fillId="11" borderId="0" xfId="17" applyNumberFormat="1" applyFont="1" applyFill="1" applyAlignment="1"/>
    <xf numFmtId="0" fontId="17" fillId="11" borderId="0" xfId="17" applyFont="1" applyFill="1" applyBorder="1" applyAlignment="1">
      <alignment horizontal="right" vertical="center"/>
    </xf>
    <xf numFmtId="176" fontId="5" fillId="11" borderId="10" xfId="34" applyNumberFormat="1" applyFont="1" applyFill="1" applyBorder="1" applyAlignment="1">
      <alignment horizontal="center" vertical="center"/>
    </xf>
    <xf numFmtId="0" fontId="17" fillId="11" borderId="10" xfId="17" applyFont="1" applyFill="1" applyBorder="1" applyAlignment="1">
      <alignment vertical="center"/>
    </xf>
    <xf numFmtId="176" fontId="12" fillId="11" borderId="10" xfId="71" applyNumberFormat="1" applyFont="1" applyFill="1" applyBorder="1" applyAlignment="1">
      <alignment horizontal="right" vertical="center"/>
    </xf>
    <xf numFmtId="0" fontId="20" fillId="11" borderId="10" xfId="17" applyFont="1" applyFill="1" applyBorder="1" applyAlignment="1">
      <alignment vertical="center"/>
    </xf>
    <xf numFmtId="0" fontId="20" fillId="11" borderId="13" xfId="17" applyFont="1" applyFill="1" applyBorder="1" applyAlignment="1">
      <alignment vertical="center"/>
    </xf>
    <xf numFmtId="176" fontId="12" fillId="11" borderId="13" xfId="71" applyNumberFormat="1" applyFont="1" applyFill="1" applyBorder="1" applyAlignment="1">
      <alignment horizontal="right" vertical="center"/>
    </xf>
    <xf numFmtId="0" fontId="17" fillId="11" borderId="13" xfId="17" applyFont="1" applyFill="1" applyBorder="1" applyAlignment="1"/>
    <xf numFmtId="176" fontId="9" fillId="11" borderId="13" xfId="17" applyNumberFormat="1" applyFont="1" applyFill="1" applyBorder="1" applyAlignment="1">
      <alignment horizontal="right" vertical="center"/>
    </xf>
    <xf numFmtId="0" fontId="17" fillId="11" borderId="10" xfId="17" applyFont="1" applyFill="1" applyBorder="1" applyAlignment="1"/>
    <xf numFmtId="176" fontId="9" fillId="11" borderId="10" xfId="17" applyNumberFormat="1" applyFont="1" applyFill="1" applyBorder="1" applyAlignment="1">
      <alignment horizontal="right" vertical="center"/>
    </xf>
    <xf numFmtId="0" fontId="20" fillId="11" borderId="10" xfId="17" applyFont="1" applyFill="1" applyBorder="1" applyAlignment="1"/>
    <xf numFmtId="0" fontId="36" fillId="11" borderId="10" xfId="34" applyFont="1" applyFill="1" applyBorder="1" applyAlignment="1">
      <alignment horizontal="center" vertical="center"/>
    </xf>
    <xf numFmtId="0" fontId="36" fillId="11" borderId="10" xfId="11" applyFont="1" applyFill="1" applyBorder="1" applyAlignment="1">
      <alignment horizontal="left" vertical="center"/>
    </xf>
    <xf numFmtId="0" fontId="85" fillId="0" borderId="0" xfId="47" applyFont="1">
      <alignment vertical="center"/>
    </xf>
    <xf numFmtId="0" fontId="74" fillId="0" borderId="0" xfId="47" applyFont="1" applyBorder="1" applyAlignment="1">
      <alignment vertical="center" wrapText="1"/>
    </xf>
    <xf numFmtId="0" fontId="74" fillId="0" borderId="0" xfId="47" applyFont="1" applyBorder="1" applyAlignment="1">
      <alignment horizontal="left" vertical="center" wrapText="1"/>
    </xf>
    <xf numFmtId="0" fontId="74" fillId="0" borderId="0" xfId="28" applyFont="1" applyBorder="1" applyAlignment="1">
      <alignment horizontal="left" vertical="center" wrapText="1"/>
    </xf>
    <xf numFmtId="0" fontId="28" fillId="11" borderId="0" xfId="20" applyFont="1" applyFill="1" applyBorder="1">
      <alignment vertical="center"/>
    </xf>
    <xf numFmtId="185" fontId="17" fillId="0" borderId="10" xfId="14" applyNumberFormat="1" applyFont="1" applyFill="1" applyBorder="1" applyAlignment="1">
      <alignment horizontal="left" vertical="center"/>
    </xf>
    <xf numFmtId="185" fontId="17" fillId="0" borderId="10" xfId="14" applyNumberFormat="1" applyFont="1" applyFill="1" applyBorder="1" applyAlignment="1">
      <alignment vertical="center"/>
    </xf>
    <xf numFmtId="0" fontId="38" fillId="0" borderId="0" xfId="14" applyFont="1" applyFill="1" applyAlignment="1">
      <alignment horizontal="right" vertical="center"/>
    </xf>
    <xf numFmtId="186" fontId="47" fillId="0" borderId="0" xfId="24" applyNumberFormat="1" applyFont="1" applyAlignment="1">
      <alignment horizontal="right" vertical="center"/>
    </xf>
    <xf numFmtId="186" fontId="5" fillId="0" borderId="10" xfId="37" applyNumberFormat="1" applyFont="1" applyFill="1" applyBorder="1" applyAlignment="1" applyProtection="1">
      <alignment horizontal="right" vertical="center" wrapText="1"/>
    </xf>
    <xf numFmtId="186" fontId="5" fillId="11" borderId="10" xfId="37" applyNumberFormat="1" applyFont="1" applyFill="1" applyBorder="1" applyAlignment="1" applyProtection="1">
      <alignment horizontal="right" vertical="center" wrapText="1"/>
    </xf>
    <xf numFmtId="186" fontId="21" fillId="0" borderId="10" xfId="37" applyNumberFormat="1" applyFont="1" applyFill="1" applyBorder="1" applyAlignment="1" applyProtection="1">
      <alignment horizontal="right" vertical="center" wrapText="1"/>
    </xf>
    <xf numFmtId="188" fontId="8" fillId="0" borderId="0" xfId="14" applyNumberFormat="1" applyFont="1" applyFill="1" applyAlignment="1">
      <alignment horizontal="center" vertical="center"/>
    </xf>
    <xf numFmtId="188" fontId="5" fillId="11" borderId="10" xfId="50" applyNumberFormat="1" applyFont="1" applyFill="1" applyBorder="1" applyAlignment="1" applyProtection="1">
      <alignment horizontal="center" vertical="center" wrapText="1"/>
      <protection locked="0"/>
    </xf>
    <xf numFmtId="188" fontId="96" fillId="0" borderId="0" xfId="14" applyNumberFormat="1" applyFill="1">
      <alignment vertical="center"/>
    </xf>
    <xf numFmtId="0" fontId="86" fillId="0" borderId="10" xfId="37" applyFont="1" applyFill="1" applyBorder="1" applyAlignment="1">
      <alignment vertical="center"/>
    </xf>
    <xf numFmtId="0" fontId="6" fillId="0" borderId="12" xfId="37" applyFont="1" applyFill="1" applyBorder="1" applyAlignment="1">
      <alignment vertical="center"/>
    </xf>
    <xf numFmtId="10" fontId="8" fillId="0" borderId="0" xfId="14" applyNumberFormat="1" applyFont="1" applyFill="1" applyAlignment="1">
      <alignment horizontal="center" vertical="center"/>
    </xf>
    <xf numFmtId="10" fontId="5" fillId="11" borderId="10" xfId="50" applyNumberFormat="1" applyFont="1" applyFill="1" applyBorder="1" applyAlignment="1" applyProtection="1">
      <alignment horizontal="center" vertical="center" wrapText="1"/>
      <protection locked="0"/>
    </xf>
    <xf numFmtId="10" fontId="96" fillId="0" borderId="0" xfId="14" applyNumberFormat="1" applyFill="1">
      <alignment vertical="center"/>
    </xf>
    <xf numFmtId="189" fontId="8" fillId="12" borderId="0" xfId="14" applyNumberFormat="1" applyFont="1" applyFill="1" applyAlignment="1">
      <alignment horizontal="center" vertical="center"/>
    </xf>
    <xf numFmtId="189" fontId="5" fillId="12" borderId="10" xfId="14" applyNumberFormat="1" applyFont="1" applyFill="1" applyBorder="1" applyAlignment="1">
      <alignment horizontal="center" vertical="center" wrapText="1"/>
    </xf>
    <xf numFmtId="189" fontId="30" fillId="12" borderId="10" xfId="20" applyNumberFormat="1" applyFont="1" applyFill="1" applyBorder="1">
      <alignment vertical="center"/>
    </xf>
    <xf numFmtId="189" fontId="28" fillId="12" borderId="10" xfId="20" applyNumberFormat="1" applyFont="1" applyFill="1" applyBorder="1">
      <alignment vertical="center"/>
    </xf>
    <xf numFmtId="189" fontId="17" fillId="12" borderId="10" xfId="14" applyNumberFormat="1" applyFont="1" applyFill="1" applyBorder="1" applyAlignment="1">
      <alignment horizontal="right" vertical="center"/>
    </xf>
    <xf numFmtId="189" fontId="96" fillId="12" borderId="0" xfId="14" applyNumberFormat="1" applyFill="1">
      <alignment vertical="center"/>
    </xf>
    <xf numFmtId="0" fontId="19" fillId="0" borderId="12" xfId="0" applyFont="1" applyFill="1" applyBorder="1" applyAlignment="1">
      <alignment horizontal="center" vertical="center"/>
    </xf>
    <xf numFmtId="0" fontId="25" fillId="0" borderId="10" xfId="0" applyFont="1" applyBorder="1">
      <alignment vertical="center"/>
    </xf>
    <xf numFmtId="190" fontId="82" fillId="0" borderId="10" xfId="61" applyNumberFormat="1" applyFont="1" applyBorder="1" applyAlignment="1">
      <alignment horizontal="center" vertical="center" wrapText="1"/>
    </xf>
    <xf numFmtId="190" fontId="82" fillId="0" borderId="10" xfId="61" applyNumberFormat="1" applyFont="1" applyBorder="1" applyAlignment="1">
      <alignment horizontal="right" vertical="center" wrapText="1"/>
    </xf>
    <xf numFmtId="190" fontId="83" fillId="0" borderId="10" xfId="61" applyNumberFormat="1" applyFont="1" applyBorder="1" applyAlignment="1">
      <alignment horizontal="center" vertical="center" wrapText="1"/>
    </xf>
    <xf numFmtId="190" fontId="82" fillId="0" borderId="10" xfId="61" applyNumberFormat="1" applyFont="1" applyBorder="1" applyAlignment="1">
      <alignment vertical="center" wrapText="1"/>
    </xf>
    <xf numFmtId="189" fontId="30" fillId="0" borderId="10" xfId="20" applyNumberFormat="1" applyFont="1" applyFill="1" applyBorder="1">
      <alignment vertical="center"/>
    </xf>
    <xf numFmtId="49" fontId="31" fillId="0" borderId="10" xfId="38" applyNumberFormat="1" applyFont="1" applyFill="1" applyBorder="1" applyAlignment="1">
      <alignment horizontal="center" vertical="center"/>
    </xf>
    <xf numFmtId="49" fontId="87" fillId="0" borderId="14" xfId="0" applyNumberFormat="1" applyFont="1" applyFill="1" applyBorder="1" applyAlignment="1">
      <alignment horizontal="left" vertical="center"/>
    </xf>
    <xf numFmtId="49" fontId="32" fillId="0" borderId="0" xfId="19" applyNumberFormat="1" applyFont="1" applyFill="1" applyAlignment="1">
      <alignment vertical="center"/>
    </xf>
    <xf numFmtId="0" fontId="19" fillId="0" borderId="14" xfId="0" applyNumberFormat="1" applyFont="1" applyFill="1" applyBorder="1" applyAlignment="1">
      <alignment horizontal="left" vertical="center" shrinkToFit="1"/>
    </xf>
    <xf numFmtId="0" fontId="38" fillId="11" borderId="0" xfId="14" applyFont="1" applyFill="1" applyAlignment="1">
      <alignment horizontal="left" vertical="center"/>
    </xf>
    <xf numFmtId="0" fontId="38" fillId="0" borderId="0" xfId="14" applyFont="1" applyFill="1" applyAlignment="1">
      <alignment horizontal="left" vertical="center"/>
    </xf>
    <xf numFmtId="0" fontId="17" fillId="0" borderId="10" xfId="14" applyFont="1" applyFill="1" applyBorder="1" applyAlignment="1">
      <alignment vertical="center" wrapText="1"/>
    </xf>
    <xf numFmtId="0" fontId="96" fillId="0" borderId="15" xfId="35" applyFill="1" applyBorder="1" applyAlignment="1">
      <alignment vertical="center" wrapText="1"/>
    </xf>
    <xf numFmtId="0" fontId="26" fillId="0" borderId="10" xfId="0" applyFont="1" applyBorder="1">
      <alignment vertical="center"/>
    </xf>
    <xf numFmtId="0" fontId="34" fillId="0" borderId="0" xfId="0" applyFont="1" applyFill="1" applyBorder="1" applyAlignment="1">
      <alignment vertical="center"/>
    </xf>
    <xf numFmtId="0" fontId="34" fillId="0" borderId="0" xfId="0" applyFont="1" applyFill="1" applyAlignment="1">
      <alignment vertical="center"/>
    </xf>
    <xf numFmtId="0" fontId="51" fillId="0" borderId="10" xfId="0" applyFont="1" applyBorder="1">
      <alignment vertical="center"/>
    </xf>
    <xf numFmtId="0" fontId="11" fillId="11" borderId="0" xfId="34" applyFont="1" applyFill="1"/>
    <xf numFmtId="189" fontId="24" fillId="13" borderId="10" xfId="14" applyNumberFormat="1" applyFont="1" applyFill="1" applyBorder="1">
      <alignment vertical="center"/>
    </xf>
    <xf numFmtId="0" fontId="5" fillId="11" borderId="10" xfId="34" applyFont="1" applyFill="1" applyBorder="1" applyAlignment="1">
      <alignment horizontal="left" vertical="center"/>
    </xf>
    <xf numFmtId="0" fontId="17" fillId="13" borderId="10" xfId="14" applyFont="1" applyFill="1" applyBorder="1">
      <alignment vertical="center"/>
    </xf>
    <xf numFmtId="0" fontId="19" fillId="13" borderId="10" xfId="0" applyFont="1" applyFill="1" applyBorder="1" applyAlignment="1">
      <alignment horizontal="left" vertical="center"/>
    </xf>
    <xf numFmtId="0" fontId="11" fillId="11" borderId="10" xfId="34" applyFont="1" applyFill="1" applyBorder="1"/>
    <xf numFmtId="0" fontId="11" fillId="13" borderId="10" xfId="34" applyFont="1" applyFill="1" applyBorder="1"/>
    <xf numFmtId="0" fontId="11" fillId="11" borderId="0" xfId="34" applyFont="1" applyFill="1" applyAlignment="1">
      <alignment vertical="center"/>
    </xf>
    <xf numFmtId="0" fontId="33" fillId="0" borderId="10" xfId="0" applyNumberFormat="1" applyFont="1" applyFill="1" applyBorder="1" applyAlignment="1" applyProtection="1">
      <alignment horizontal="left" vertical="center"/>
    </xf>
    <xf numFmtId="0" fontId="13" fillId="0" borderId="0" xfId="34" applyFont="1" applyFill="1"/>
    <xf numFmtId="176" fontId="5" fillId="0" borderId="10" xfId="37" applyNumberFormat="1" applyFont="1" applyFill="1" applyBorder="1" applyAlignment="1">
      <alignment horizontal="center" vertical="center"/>
    </xf>
    <xf numFmtId="176" fontId="19" fillId="0" borderId="10" xfId="0" applyNumberFormat="1" applyFont="1" applyFill="1" applyBorder="1" applyAlignment="1">
      <alignment horizontal="center" vertical="center"/>
    </xf>
    <xf numFmtId="0" fontId="89" fillId="11" borderId="16" xfId="0" applyNumberFormat="1" applyFont="1" applyFill="1" applyBorder="1" applyAlignment="1" applyProtection="1">
      <alignment vertical="center"/>
    </xf>
    <xf numFmtId="0" fontId="89" fillId="11" borderId="17" xfId="0" applyNumberFormat="1" applyFont="1" applyFill="1" applyBorder="1" applyAlignment="1" applyProtection="1">
      <alignment vertical="center"/>
    </xf>
    <xf numFmtId="0" fontId="89" fillId="11" borderId="10" xfId="0" applyNumberFormat="1" applyFont="1" applyFill="1" applyBorder="1" applyAlignment="1" applyProtection="1">
      <alignment vertical="center"/>
    </xf>
    <xf numFmtId="3" fontId="90" fillId="11" borderId="17" xfId="0" applyNumberFormat="1" applyFont="1" applyFill="1" applyBorder="1" applyAlignment="1" applyProtection="1">
      <alignment vertical="center"/>
    </xf>
    <xf numFmtId="177" fontId="24" fillId="11" borderId="10" xfId="14" applyNumberFormat="1" applyFont="1" applyFill="1" applyBorder="1">
      <alignment vertical="center"/>
    </xf>
    <xf numFmtId="181" fontId="22" fillId="11" borderId="10" xfId="71" applyNumberFormat="1" applyFont="1" applyFill="1" applyBorder="1" applyAlignment="1">
      <alignment horizontal="right" vertical="center"/>
    </xf>
    <xf numFmtId="176" fontId="91" fillId="11" borderId="10" xfId="14" applyNumberFormat="1" applyFont="1" applyFill="1" applyBorder="1" applyAlignment="1">
      <alignment horizontal="left" vertical="center" indent="1"/>
    </xf>
    <xf numFmtId="184" fontId="38" fillId="0" borderId="0" xfId="14" applyNumberFormat="1" applyFont="1" applyFill="1" applyAlignment="1">
      <alignment vertical="center"/>
    </xf>
    <xf numFmtId="184" fontId="47" fillId="11" borderId="0" xfId="69" applyNumberFormat="1" applyFont="1" applyFill="1" applyBorder="1" applyAlignment="1" applyProtection="1">
      <alignment horizontal="center" vertical="center"/>
    </xf>
    <xf numFmtId="184" fontId="49" fillId="11" borderId="10" xfId="69" applyNumberFormat="1" applyFont="1" applyFill="1" applyBorder="1" applyAlignment="1" applyProtection="1">
      <alignment horizontal="center" vertical="center"/>
    </xf>
    <xf numFmtId="184" fontId="49" fillId="11" borderId="10" xfId="24" applyNumberFormat="1" applyFont="1" applyFill="1" applyBorder="1" applyAlignment="1">
      <alignment horizontal="center" vertical="center" wrapText="1"/>
    </xf>
    <xf numFmtId="184" fontId="22" fillId="11" borderId="10" xfId="69" applyNumberFormat="1" applyFont="1" applyFill="1" applyBorder="1" applyAlignment="1" applyProtection="1">
      <alignment horizontal="right" vertical="center"/>
    </xf>
    <xf numFmtId="184" fontId="22" fillId="11" borderId="10" xfId="24" applyNumberFormat="1" applyFont="1" applyFill="1" applyBorder="1" applyAlignment="1" applyProtection="1">
      <alignment horizontal="right" vertical="center"/>
    </xf>
    <xf numFmtId="184" fontId="21" fillId="11" borderId="10" xfId="69" applyNumberFormat="1" applyFont="1" applyFill="1" applyBorder="1" applyAlignment="1" applyProtection="1">
      <alignment horizontal="right" vertical="center"/>
    </xf>
    <xf numFmtId="184" fontId="47" fillId="11" borderId="0" xfId="69" applyNumberFormat="1" applyFont="1" applyFill="1" applyAlignment="1">
      <alignment vertical="center"/>
    </xf>
    <xf numFmtId="184" fontId="47" fillId="0" borderId="0" xfId="69" applyNumberFormat="1" applyFont="1" applyFill="1" applyBorder="1" applyAlignment="1" applyProtection="1">
      <alignment horizontal="center" vertical="center"/>
    </xf>
    <xf numFmtId="184" fontId="23" fillId="14" borderId="0" xfId="24" applyNumberFormat="1" applyFont="1" applyFill="1" applyBorder="1" applyAlignment="1" applyProtection="1">
      <alignment horizontal="right" vertical="center"/>
    </xf>
    <xf numFmtId="184" fontId="47" fillId="0" borderId="0" xfId="69" applyNumberFormat="1" applyFont="1" applyAlignment="1">
      <alignment vertical="center"/>
    </xf>
    <xf numFmtId="184" fontId="47" fillId="0" borderId="0" xfId="24" applyNumberFormat="1" applyFont="1" applyAlignment="1">
      <alignment vertical="center"/>
    </xf>
    <xf numFmtId="184" fontId="8" fillId="0" borderId="0" xfId="14" applyNumberFormat="1" applyFont="1" applyFill="1" applyAlignment="1">
      <alignment horizontal="center" vertical="center"/>
    </xf>
    <xf numFmtId="184" fontId="5" fillId="11" borderId="10" xfId="50" applyNumberFormat="1" applyFont="1" applyFill="1" applyBorder="1" applyAlignment="1" applyProtection="1">
      <alignment horizontal="center" vertical="center" wrapText="1"/>
      <protection locked="0"/>
    </xf>
    <xf numFmtId="184" fontId="30" fillId="11" borderId="10" xfId="20" applyNumberFormat="1" applyFont="1" applyFill="1" applyBorder="1">
      <alignment vertical="center"/>
    </xf>
    <xf numFmtId="184" fontId="28" fillId="11" borderId="10" xfId="20" applyNumberFormat="1" applyFont="1" applyFill="1" applyBorder="1" applyAlignment="1">
      <alignment horizontal="right" vertical="center"/>
    </xf>
    <xf numFmtId="184" fontId="17" fillId="11" borderId="10" xfId="14" applyNumberFormat="1" applyFont="1" applyFill="1" applyBorder="1" applyAlignment="1">
      <alignment horizontal="right" vertical="center"/>
    </xf>
    <xf numFmtId="184" fontId="17" fillId="11" borderId="10" xfId="14" applyNumberFormat="1" applyFont="1" applyFill="1" applyBorder="1" applyAlignment="1">
      <alignment vertical="center"/>
    </xf>
    <xf numFmtId="184" fontId="17" fillId="11" borderId="10" xfId="14" applyNumberFormat="1" applyFont="1" applyFill="1" applyBorder="1">
      <alignment vertical="center"/>
    </xf>
    <xf numFmtId="184" fontId="96" fillId="11" borderId="10" xfId="14" applyNumberFormat="1" applyFill="1" applyBorder="1">
      <alignment vertical="center"/>
    </xf>
    <xf numFmtId="184" fontId="28" fillId="11" borderId="10" xfId="20" applyNumberFormat="1" applyFont="1" applyFill="1" applyBorder="1">
      <alignment vertical="center"/>
    </xf>
    <xf numFmtId="184" fontId="96" fillId="0" borderId="0" xfId="14" applyNumberFormat="1" applyFill="1">
      <alignment vertical="center"/>
    </xf>
    <xf numFmtId="184" fontId="24" fillId="11" borderId="10" xfId="14" applyNumberFormat="1" applyFont="1" applyFill="1" applyBorder="1">
      <alignment vertical="center"/>
    </xf>
    <xf numFmtId="184" fontId="71" fillId="11" borderId="0" xfId="14" applyNumberFormat="1" applyFont="1" applyFill="1" applyAlignment="1">
      <alignment horizontal="center" vertical="center"/>
    </xf>
    <xf numFmtId="184" fontId="72" fillId="11" borderId="10" xfId="37" applyNumberFormat="1" applyFont="1" applyFill="1" applyBorder="1" applyAlignment="1">
      <alignment horizontal="center" vertical="center"/>
    </xf>
    <xf numFmtId="184" fontId="88" fillId="11" borderId="10" xfId="61" applyNumberFormat="1" applyFont="1" applyFill="1" applyBorder="1" applyAlignment="1" applyProtection="1">
      <alignment horizontal="right" vertical="center"/>
    </xf>
    <xf numFmtId="184" fontId="88" fillId="11" borderId="10" xfId="0" applyNumberFormat="1" applyFont="1" applyFill="1" applyBorder="1" applyAlignment="1" applyProtection="1">
      <alignment horizontal="right" vertical="center"/>
    </xf>
    <xf numFmtId="184" fontId="21" fillId="11" borderId="10" xfId="0" applyNumberFormat="1" applyFont="1" applyFill="1" applyBorder="1" applyAlignment="1" applyProtection="1">
      <alignment horizontal="right" vertical="center"/>
    </xf>
    <xf numFmtId="184" fontId="53" fillId="11" borderId="0" xfId="0" applyNumberFormat="1" applyFont="1" applyFill="1" applyAlignment="1">
      <alignment vertical="center"/>
    </xf>
    <xf numFmtId="184" fontId="38" fillId="11" borderId="0" xfId="14" applyNumberFormat="1" applyFont="1" applyFill="1" applyAlignment="1">
      <alignment horizontal="left" vertical="center"/>
    </xf>
    <xf numFmtId="184" fontId="96" fillId="11" borderId="0" xfId="14" applyNumberFormat="1" applyFill="1" applyBorder="1" applyAlignment="1">
      <alignment horizontal="center" vertical="center"/>
    </xf>
    <xf numFmtId="184" fontId="19" fillId="11" borderId="0" xfId="0" applyNumberFormat="1" applyFont="1" applyFill="1" applyBorder="1" applyAlignment="1" applyProtection="1">
      <alignment horizontal="right" vertical="center"/>
    </xf>
    <xf numFmtId="184" fontId="19" fillId="11" borderId="10" xfId="0" applyNumberFormat="1" applyFont="1" applyFill="1" applyBorder="1" applyAlignment="1" applyProtection="1">
      <alignment vertical="center"/>
    </xf>
    <xf numFmtId="184" fontId="21" fillId="11" borderId="10" xfId="0" applyNumberFormat="1" applyFont="1" applyFill="1" applyBorder="1" applyAlignment="1">
      <alignment horizontal="right" vertical="center"/>
    </xf>
    <xf numFmtId="184" fontId="21" fillId="11" borderId="10" xfId="34" applyNumberFormat="1" applyFont="1" applyFill="1" applyBorder="1" applyAlignment="1">
      <alignment horizontal="right" vertical="center"/>
    </xf>
    <xf numFmtId="184" fontId="11" fillId="11" borderId="10" xfId="34" applyNumberFormat="1" applyFont="1" applyFill="1" applyBorder="1"/>
    <xf numFmtId="184" fontId="11" fillId="11" borderId="0" xfId="34" applyNumberFormat="1" applyFont="1" applyFill="1"/>
    <xf numFmtId="184" fontId="96" fillId="0" borderId="11" xfId="14" applyNumberFormat="1" applyFill="1" applyBorder="1" applyAlignment="1">
      <alignment vertical="center"/>
    </xf>
    <xf numFmtId="184" fontId="11" fillId="0" borderId="0" xfId="37" applyNumberFormat="1" applyFont="1" applyFill="1"/>
    <xf numFmtId="184" fontId="17" fillId="0" borderId="0" xfId="14" applyNumberFormat="1" applyFont="1" applyFill="1" applyBorder="1" applyAlignment="1">
      <alignment horizontal="right" vertical="center"/>
    </xf>
    <xf numFmtId="184" fontId="5" fillId="0" borderId="10" xfId="37" applyNumberFormat="1" applyFont="1" applyFill="1" applyBorder="1" applyAlignment="1">
      <alignment horizontal="center" vertical="center"/>
    </xf>
    <xf numFmtId="184" fontId="24" fillId="0" borderId="10" xfId="14" applyNumberFormat="1" applyFont="1" applyFill="1" applyBorder="1">
      <alignment vertical="center"/>
    </xf>
    <xf numFmtId="184" fontId="36" fillId="0" borderId="10" xfId="14" applyNumberFormat="1" applyFont="1" applyFill="1" applyBorder="1">
      <alignment vertical="center"/>
    </xf>
    <xf numFmtId="184" fontId="17" fillId="0" borderId="10" xfId="14" applyNumberFormat="1" applyFont="1" applyFill="1" applyBorder="1">
      <alignment vertical="center"/>
    </xf>
    <xf numFmtId="184" fontId="17" fillId="0" borderId="10" xfId="14" applyNumberFormat="1" applyFont="1" applyFill="1" applyBorder="1" applyAlignment="1">
      <alignment horizontal="left" vertical="center"/>
    </xf>
    <xf numFmtId="184" fontId="11" fillId="0" borderId="10" xfId="37" applyNumberFormat="1" applyFont="1" applyFill="1" applyBorder="1"/>
    <xf numFmtId="184" fontId="13" fillId="0" borderId="10" xfId="37" applyNumberFormat="1" applyFont="1" applyFill="1" applyBorder="1"/>
    <xf numFmtId="184" fontId="11" fillId="0" borderId="0" xfId="37" applyNumberFormat="1" applyFont="1" applyFill="1" applyAlignment="1">
      <alignment horizontal="right"/>
    </xf>
    <xf numFmtId="184" fontId="27" fillId="0" borderId="0" xfId="14" applyNumberFormat="1" applyFont="1" applyFill="1" applyBorder="1" applyAlignment="1">
      <alignment horizontal="left" vertical="center" wrapText="1"/>
    </xf>
    <xf numFmtId="184" fontId="73" fillId="0" borderId="0" xfId="0" applyNumberFormat="1" applyFont="1" applyFill="1" applyBorder="1" applyAlignment="1" applyProtection="1">
      <alignment horizontal="right" vertical="center"/>
      <protection locked="0"/>
    </xf>
    <xf numFmtId="184" fontId="36" fillId="0" borderId="10" xfId="50" applyNumberFormat="1" applyFont="1" applyFill="1" applyBorder="1" applyAlignment="1" applyProtection="1">
      <alignment horizontal="center" vertical="center" wrapText="1"/>
      <protection locked="0"/>
    </xf>
    <xf numFmtId="184" fontId="34" fillId="0" borderId="10" xfId="14" applyNumberFormat="1" applyFont="1" applyFill="1" applyBorder="1" applyAlignment="1">
      <alignment horizontal="right" vertical="center"/>
    </xf>
    <xf numFmtId="184" fontId="54" fillId="0" borderId="10" xfId="35" applyNumberFormat="1" applyFont="1" applyFill="1" applyBorder="1">
      <alignment vertical="center"/>
    </xf>
    <xf numFmtId="184" fontId="96" fillId="0" borderId="0" xfId="35" applyNumberFormat="1" applyFill="1">
      <alignment vertical="center"/>
    </xf>
    <xf numFmtId="184" fontId="27" fillId="0" borderId="0" xfId="14" applyNumberFormat="1" applyFont="1" applyFill="1" applyBorder="1" applyAlignment="1">
      <alignment horizontal="right" vertical="center"/>
    </xf>
    <xf numFmtId="184" fontId="5" fillId="0" borderId="10" xfId="34" applyNumberFormat="1" applyFont="1" applyFill="1" applyBorder="1" applyAlignment="1">
      <alignment horizontal="center" vertical="center"/>
    </xf>
    <xf numFmtId="184" fontId="88" fillId="0" borderId="10" xfId="0" applyNumberFormat="1" applyFont="1" applyFill="1" applyBorder="1" applyAlignment="1" applyProtection="1">
      <alignment horizontal="right" vertical="center"/>
    </xf>
    <xf numFmtId="184" fontId="21" fillId="0" borderId="10" xfId="0" applyNumberFormat="1" applyFont="1" applyFill="1" applyBorder="1" applyAlignment="1" applyProtection="1">
      <alignment horizontal="right" vertical="center"/>
    </xf>
    <xf numFmtId="184" fontId="11" fillId="0" borderId="0" xfId="34" applyNumberFormat="1" applyFont="1" applyFill="1" applyAlignment="1">
      <alignment vertical="center"/>
    </xf>
    <xf numFmtId="0" fontId="9" fillId="0" borderId="15" xfId="20" applyFont="1" applyFill="1" applyBorder="1" applyAlignment="1">
      <alignment horizontal="left" vertical="center" wrapText="1"/>
    </xf>
    <xf numFmtId="184" fontId="84" fillId="0" borderId="0" xfId="20" applyNumberFormat="1" applyFont="1" applyFill="1" applyAlignment="1">
      <alignment horizontal="center" vertical="center"/>
    </xf>
    <xf numFmtId="184" fontId="5" fillId="0" borderId="10" xfId="50" applyNumberFormat="1" applyFont="1" applyFill="1" applyBorder="1" applyAlignment="1" applyProtection="1">
      <alignment horizontal="center" vertical="center" wrapText="1"/>
      <protection locked="0"/>
    </xf>
    <xf numFmtId="184" fontId="30" fillId="0" borderId="10" xfId="20" applyNumberFormat="1" applyFont="1" applyFill="1" applyBorder="1">
      <alignment vertical="center"/>
    </xf>
    <xf numFmtId="184" fontId="28" fillId="0" borderId="10" xfId="20" applyNumberFormat="1" applyFont="1" applyFill="1" applyBorder="1" applyAlignment="1">
      <alignment horizontal="right" vertical="center"/>
    </xf>
    <xf numFmtId="184" fontId="96" fillId="0" borderId="10" xfId="20" applyNumberFormat="1" applyFill="1" applyBorder="1">
      <alignment vertical="center"/>
    </xf>
    <xf numFmtId="184" fontId="17" fillId="0" borderId="10" xfId="14" applyNumberFormat="1" applyFont="1" applyFill="1" applyBorder="1" applyAlignment="1">
      <alignment horizontal="right" vertical="center"/>
    </xf>
    <xf numFmtId="184" fontId="96" fillId="0" borderId="0" xfId="20" applyNumberFormat="1" applyFill="1">
      <alignment vertical="center"/>
    </xf>
    <xf numFmtId="184" fontId="22" fillId="0" borderId="10" xfId="0" applyNumberFormat="1" applyFont="1" applyFill="1" applyBorder="1" applyAlignment="1" applyProtection="1">
      <alignment horizontal="right" vertical="center"/>
    </xf>
    <xf numFmtId="184" fontId="87" fillId="0" borderId="14" xfId="0" applyNumberFormat="1" applyFont="1" applyFill="1" applyBorder="1" applyAlignment="1">
      <alignment horizontal="right" vertical="center"/>
    </xf>
    <xf numFmtId="184" fontId="32" fillId="0" borderId="0" xfId="19" applyNumberFormat="1" applyFont="1" applyFill="1" applyAlignment="1">
      <alignment vertical="center"/>
    </xf>
    <xf numFmtId="184" fontId="87" fillId="0" borderId="18" xfId="0" applyNumberFormat="1" applyFont="1" applyFill="1" applyBorder="1" applyAlignment="1">
      <alignment horizontal="right" vertical="center"/>
    </xf>
    <xf numFmtId="184" fontId="17" fillId="11" borderId="0" xfId="19" applyNumberFormat="1" applyFont="1" applyFill="1" applyBorder="1" applyAlignment="1">
      <alignment horizontal="right" vertical="center"/>
    </xf>
    <xf numFmtId="184" fontId="31" fillId="11" borderId="10" xfId="19" applyNumberFormat="1" applyFont="1" applyFill="1" applyBorder="1" applyAlignment="1">
      <alignment horizontal="center" vertical="center" wrapText="1"/>
    </xf>
    <xf numFmtId="184" fontId="34" fillId="11" borderId="10" xfId="38" applyNumberFormat="1" applyFont="1" applyFill="1" applyBorder="1" applyAlignment="1">
      <alignment horizontal="right" vertical="center"/>
    </xf>
    <xf numFmtId="184" fontId="51" fillId="11" borderId="10" xfId="0" applyNumberFormat="1" applyFont="1" applyFill="1" applyBorder="1" applyAlignment="1" applyProtection="1">
      <alignment horizontal="right" vertical="center"/>
    </xf>
    <xf numFmtId="184" fontId="28" fillId="11" borderId="10" xfId="19" applyNumberFormat="1" applyFont="1" applyFill="1" applyBorder="1" applyAlignment="1">
      <alignment horizontal="right" vertical="center"/>
    </xf>
    <xf numFmtId="184" fontId="51" fillId="0" borderId="10" xfId="0" applyNumberFormat="1" applyFont="1" applyFill="1" applyBorder="1" applyAlignment="1" applyProtection="1">
      <alignment horizontal="right" vertical="center"/>
    </xf>
    <xf numFmtId="184" fontId="55" fillId="0" borderId="10" xfId="19" applyNumberFormat="1" applyFont="1" applyFill="1" applyBorder="1" applyAlignment="1">
      <alignment horizontal="right" vertical="center"/>
    </xf>
    <xf numFmtId="184" fontId="3" fillId="0" borderId="0" xfId="50" applyNumberFormat="1" applyFill="1" applyAlignment="1" applyProtection="1">
      <alignment vertical="center"/>
      <protection locked="0"/>
    </xf>
    <xf numFmtId="184" fontId="17" fillId="0" borderId="0" xfId="14" applyNumberFormat="1" applyFont="1" applyBorder="1" applyAlignment="1">
      <alignment horizontal="right" vertical="center"/>
    </xf>
    <xf numFmtId="184" fontId="34" fillId="11" borderId="10" xfId="0" applyNumberFormat="1" applyFont="1" applyFill="1" applyBorder="1" applyAlignment="1">
      <alignment horizontal="right" vertical="center"/>
    </xf>
    <xf numFmtId="184" fontId="19" fillId="11" borderId="10" xfId="0" applyNumberFormat="1" applyFont="1" applyFill="1" applyBorder="1" applyAlignment="1">
      <alignment horizontal="right" vertical="center"/>
    </xf>
    <xf numFmtId="184" fontId="6" fillId="0" borderId="0" xfId="0" applyNumberFormat="1" applyFont="1" applyFill="1" applyAlignment="1">
      <alignment vertical="center"/>
    </xf>
    <xf numFmtId="184" fontId="54" fillId="0" borderId="0" xfId="0" applyNumberFormat="1" applyFont="1" applyFill="1" applyBorder="1" applyAlignment="1" applyProtection="1">
      <alignment horizontal="right" vertical="center"/>
      <protection locked="0"/>
    </xf>
    <xf numFmtId="184" fontId="22" fillId="0" borderId="10" xfId="14" applyNumberFormat="1" applyFont="1" applyFill="1" applyBorder="1" applyAlignment="1">
      <alignment horizontal="right" vertical="center"/>
    </xf>
    <xf numFmtId="184" fontId="19" fillId="0" borderId="10" xfId="0" applyNumberFormat="1" applyFont="1" applyFill="1" applyBorder="1" applyAlignment="1">
      <alignment vertical="center"/>
    </xf>
    <xf numFmtId="184" fontId="21" fillId="0" borderId="10" xfId="37" applyNumberFormat="1" applyFont="1" applyFill="1" applyBorder="1" applyAlignment="1">
      <alignment horizontal="right" vertical="center"/>
    </xf>
    <xf numFmtId="184" fontId="5" fillId="0" borderId="10" xfId="0" applyNumberFormat="1" applyFont="1" applyFill="1" applyBorder="1" applyAlignment="1">
      <alignment horizontal="center" vertical="center"/>
    </xf>
    <xf numFmtId="184" fontId="22" fillId="11" borderId="10" xfId="0" applyNumberFormat="1" applyFont="1" applyFill="1" applyBorder="1" applyAlignment="1">
      <alignment horizontal="right" vertical="center"/>
    </xf>
    <xf numFmtId="184" fontId="21" fillId="0" borderId="10" xfId="0" applyNumberFormat="1" applyFont="1" applyFill="1" applyBorder="1" applyAlignment="1">
      <alignment horizontal="right" vertical="center"/>
    </xf>
    <xf numFmtId="184" fontId="11" fillId="0" borderId="0" xfId="0" applyNumberFormat="1" applyFont="1" applyFill="1" applyAlignment="1"/>
    <xf numFmtId="184" fontId="21" fillId="0" borderId="0" xfId="0" applyNumberFormat="1" applyFont="1" applyFill="1" applyBorder="1" applyAlignment="1" applyProtection="1">
      <alignment horizontal="right" vertical="center"/>
      <protection locked="0"/>
    </xf>
    <xf numFmtId="184" fontId="11" fillId="11" borderId="10" xfId="0" applyNumberFormat="1" applyFont="1" applyFill="1" applyBorder="1" applyAlignment="1"/>
    <xf numFmtId="184" fontId="21" fillId="0" borderId="0" xfId="0" applyNumberFormat="1" applyFont="1" applyFill="1" applyAlignment="1">
      <alignment horizontal="right"/>
    </xf>
    <xf numFmtId="184" fontId="5" fillId="0" borderId="10" xfId="0" applyNumberFormat="1" applyFont="1" applyFill="1" applyBorder="1" applyAlignment="1">
      <alignment horizontal="center" vertical="center" wrapText="1"/>
    </xf>
    <xf numFmtId="184" fontId="19" fillId="0" borderId="14" xfId="0" applyNumberFormat="1" applyFont="1" applyBorder="1" applyAlignment="1"/>
    <xf numFmtId="184" fontId="5" fillId="11" borderId="10" xfId="14" applyNumberFormat="1" applyFont="1" applyFill="1" applyBorder="1" applyAlignment="1">
      <alignment horizontal="center" vertical="center"/>
    </xf>
    <xf numFmtId="184" fontId="5" fillId="12" borderId="10" xfId="14" applyNumberFormat="1" applyFont="1" applyFill="1" applyBorder="1" applyAlignment="1">
      <alignment horizontal="center" vertical="center" wrapText="1"/>
    </xf>
    <xf numFmtId="184" fontId="5" fillId="11" borderId="10" xfId="34" applyNumberFormat="1" applyFont="1" applyFill="1" applyBorder="1" applyAlignment="1">
      <alignment horizontal="center" vertical="center"/>
    </xf>
    <xf numFmtId="184" fontId="24" fillId="13" borderId="10" xfId="14" applyNumberFormat="1" applyFont="1" applyFill="1" applyBorder="1">
      <alignment vertical="center"/>
    </xf>
    <xf numFmtId="184" fontId="5" fillId="11" borderId="10" xfId="34" applyNumberFormat="1" applyFont="1" applyFill="1" applyBorder="1" applyAlignment="1">
      <alignment horizontal="left" vertical="center"/>
    </xf>
    <xf numFmtId="184" fontId="17" fillId="13" borderId="10" xfId="14" applyNumberFormat="1" applyFont="1" applyFill="1" applyBorder="1">
      <alignment vertical="center"/>
    </xf>
    <xf numFmtId="184" fontId="19" fillId="13" borderId="10" xfId="0" applyNumberFormat="1" applyFont="1" applyFill="1" applyBorder="1" applyAlignment="1" applyProtection="1">
      <alignment vertical="center"/>
    </xf>
    <xf numFmtId="184" fontId="19" fillId="11" borderId="10" xfId="0" applyNumberFormat="1" applyFont="1" applyFill="1" applyBorder="1" applyAlignment="1">
      <alignment horizontal="left" vertical="center"/>
    </xf>
    <xf numFmtId="184" fontId="19" fillId="13" borderId="10" xfId="0" applyNumberFormat="1" applyFont="1" applyFill="1" applyBorder="1" applyAlignment="1">
      <alignment horizontal="left" vertical="center"/>
    </xf>
    <xf numFmtId="184" fontId="11" fillId="11" borderId="10" xfId="61" applyNumberFormat="1" applyFont="1" applyFill="1" applyBorder="1" applyAlignment="1"/>
    <xf numFmtId="184" fontId="11" fillId="11" borderId="0" xfId="34" applyNumberFormat="1" applyFont="1" applyFill="1" applyAlignment="1">
      <alignment vertical="center"/>
    </xf>
    <xf numFmtId="184" fontId="96" fillId="0" borderId="10" xfId="14" applyNumberFormat="1" applyFill="1" applyBorder="1">
      <alignment vertical="center"/>
    </xf>
    <xf numFmtId="184" fontId="93" fillId="0" borderId="14" xfId="0" applyNumberFormat="1" applyFont="1" applyFill="1" applyBorder="1" applyAlignment="1">
      <alignment horizontal="right" vertical="center"/>
    </xf>
    <xf numFmtId="184" fontId="93" fillId="0" borderId="18" xfId="0" applyNumberFormat="1" applyFont="1" applyFill="1" applyBorder="1" applyAlignment="1">
      <alignment horizontal="right" vertical="center"/>
    </xf>
    <xf numFmtId="182" fontId="32" fillId="0" borderId="0" xfId="19" applyNumberFormat="1" applyFont="1" applyFill="1" applyAlignment="1">
      <alignment vertical="center"/>
    </xf>
    <xf numFmtId="49" fontId="38" fillId="0" borderId="0" xfId="14" applyNumberFormat="1" applyFont="1" applyFill="1" applyAlignment="1">
      <alignment vertical="center"/>
    </xf>
    <xf numFmtId="49" fontId="23" fillId="11" borderId="0" xfId="24" applyNumberFormat="1" applyFont="1" applyFill="1" applyBorder="1" applyAlignment="1" applyProtection="1">
      <alignment horizontal="right" vertical="center"/>
    </xf>
    <xf numFmtId="49" fontId="49" fillId="11" borderId="10" xfId="24" applyNumberFormat="1" applyFont="1" applyFill="1" applyBorder="1" applyAlignment="1">
      <alignment horizontal="center" vertical="center" wrapText="1"/>
    </xf>
    <xf numFmtId="49" fontId="22" fillId="11" borderId="10" xfId="24" applyNumberFormat="1" applyFont="1" applyFill="1" applyBorder="1" applyAlignment="1" applyProtection="1">
      <alignment horizontal="right" vertical="center"/>
    </xf>
    <xf numFmtId="49" fontId="47" fillId="11" borderId="0" xfId="24" applyNumberFormat="1" applyFont="1" applyFill="1" applyAlignment="1">
      <alignment vertical="center"/>
    </xf>
    <xf numFmtId="182" fontId="22" fillId="11" borderId="10" xfId="24" applyNumberFormat="1" applyFont="1" applyFill="1" applyBorder="1" applyAlignment="1" applyProtection="1">
      <alignment horizontal="right" vertical="center"/>
    </xf>
    <xf numFmtId="182" fontId="8" fillId="0" borderId="0" xfId="14" applyNumberFormat="1" applyFont="1" applyFill="1" applyAlignment="1">
      <alignment horizontal="center" vertical="center"/>
    </xf>
    <xf numFmtId="182" fontId="19" fillId="0" borderId="10" xfId="0" applyNumberFormat="1" applyFont="1" applyFill="1" applyBorder="1" applyAlignment="1" applyProtection="1">
      <alignment horizontal="right" vertical="center"/>
    </xf>
    <xf numFmtId="184" fontId="19" fillId="0" borderId="10" xfId="14" applyNumberFormat="1" applyFont="1" applyFill="1" applyBorder="1">
      <alignment vertical="center"/>
    </xf>
    <xf numFmtId="184" fontId="19" fillId="0" borderId="10" xfId="0" applyNumberFormat="1" applyFont="1" applyFill="1" applyBorder="1" applyAlignment="1" applyProtection="1">
      <alignment horizontal="right" vertical="center"/>
    </xf>
    <xf numFmtId="0" fontId="19" fillId="0" borderId="10" xfId="49" applyNumberFormat="1" applyFont="1" applyFill="1" applyBorder="1" applyAlignment="1" applyProtection="1">
      <alignment vertical="center"/>
    </xf>
    <xf numFmtId="0" fontId="95" fillId="0" borderId="0" xfId="37" applyFont="1" applyFill="1"/>
    <xf numFmtId="184" fontId="19" fillId="0" borderId="10" xfId="49" applyNumberFormat="1" applyFont="1" applyFill="1" applyBorder="1" applyAlignment="1" applyProtection="1">
      <alignment horizontal="right" vertical="center"/>
    </xf>
    <xf numFmtId="182" fontId="33" fillId="0" borderId="12" xfId="0" applyNumberFormat="1" applyFont="1" applyFill="1" applyBorder="1" applyAlignment="1" applyProtection="1">
      <alignment horizontal="left" vertical="center"/>
    </xf>
    <xf numFmtId="186" fontId="50" fillId="14" borderId="0" xfId="24" quotePrefix="1" applyNumberFormat="1" applyFont="1" applyFill="1" applyAlignment="1" applyProtection="1">
      <alignment horizontal="center" vertical="center"/>
    </xf>
    <xf numFmtId="186" fontId="27" fillId="0" borderId="15" xfId="24" applyNumberFormat="1" applyFont="1" applyBorder="1" applyAlignment="1">
      <alignment horizontal="left" vertical="center" wrapText="1"/>
    </xf>
    <xf numFmtId="186" fontId="27" fillId="0" borderId="15" xfId="24" applyNumberFormat="1" applyFont="1" applyBorder="1" applyAlignment="1">
      <alignment horizontal="left" vertical="center"/>
    </xf>
    <xf numFmtId="0" fontId="9" fillId="11" borderId="15" xfId="14" applyFont="1" applyFill="1" applyBorder="1" applyAlignment="1">
      <alignment horizontal="left" vertical="center" wrapText="1"/>
    </xf>
    <xf numFmtId="0" fontId="92" fillId="0" borderId="0" xfId="14" applyFont="1" applyFill="1" applyAlignment="1">
      <alignment horizontal="center" vertical="center"/>
    </xf>
    <xf numFmtId="0" fontId="37" fillId="0" borderId="0" xfId="14" applyFont="1" applyFill="1" applyAlignment="1">
      <alignment horizontal="center" vertical="center"/>
    </xf>
    <xf numFmtId="0" fontId="38" fillId="0" borderId="0" xfId="14" applyFont="1" applyFill="1" applyAlignment="1">
      <alignment horizontal="left" vertical="center"/>
    </xf>
    <xf numFmtId="0" fontId="96" fillId="0" borderId="11" xfId="14" applyFill="1" applyBorder="1" applyAlignment="1">
      <alignment horizontal="right" vertical="center"/>
    </xf>
    <xf numFmtId="0" fontId="96" fillId="0" borderId="15" xfId="14" applyFill="1" applyBorder="1" applyAlignment="1">
      <alignment vertical="center" wrapText="1"/>
    </xf>
    <xf numFmtId="0" fontId="27" fillId="11" borderId="15" xfId="14" applyFont="1" applyFill="1" applyBorder="1" applyAlignment="1">
      <alignment horizontal="left" vertical="center" wrapText="1"/>
    </xf>
    <xf numFmtId="0" fontId="27" fillId="0" borderId="0" xfId="14" applyFont="1" applyFill="1" applyBorder="1" applyAlignment="1">
      <alignment horizontal="center" vertical="center"/>
    </xf>
    <xf numFmtId="0" fontId="96" fillId="11" borderId="15" xfId="14" applyFill="1" applyBorder="1" applyAlignment="1">
      <alignment horizontal="left" vertical="center" wrapText="1"/>
    </xf>
    <xf numFmtId="0" fontId="38" fillId="11" borderId="0" xfId="14" applyFont="1" applyFill="1" applyAlignment="1">
      <alignment horizontal="left" vertical="center"/>
    </xf>
    <xf numFmtId="182" fontId="37" fillId="11" borderId="0" xfId="14" applyNumberFormat="1" applyFont="1" applyFill="1" applyAlignment="1">
      <alignment horizontal="center" vertical="center"/>
    </xf>
    <xf numFmtId="0" fontId="96" fillId="11" borderId="11" xfId="14" applyFill="1" applyBorder="1" applyAlignment="1">
      <alignment horizontal="center" vertical="center"/>
    </xf>
    <xf numFmtId="0" fontId="74" fillId="0" borderId="0" xfId="14" applyFont="1" applyFill="1" applyAlignment="1">
      <alignment horizontal="left" vertical="center"/>
    </xf>
    <xf numFmtId="0" fontId="40" fillId="0" borderId="0" xfId="14" applyFont="1" applyFill="1" applyAlignment="1">
      <alignment horizontal="center" vertical="center"/>
    </xf>
    <xf numFmtId="0" fontId="27" fillId="0" borderId="0" xfId="14" applyFont="1" applyFill="1" applyAlignment="1">
      <alignment horizontal="left" vertical="center" wrapText="1"/>
    </xf>
    <xf numFmtId="0" fontId="96" fillId="11" borderId="0" xfId="17" applyFill="1" applyAlignment="1">
      <alignment horizontal="left" vertical="center" wrapText="1"/>
    </xf>
    <xf numFmtId="0" fontId="17" fillId="11" borderId="11" xfId="17" applyFont="1" applyFill="1" applyBorder="1" applyAlignment="1">
      <alignment horizontal="right" vertical="center"/>
    </xf>
    <xf numFmtId="0" fontId="37" fillId="11" borderId="0" xfId="14" applyFont="1" applyFill="1" applyAlignment="1">
      <alignment horizontal="center" vertical="center"/>
    </xf>
    <xf numFmtId="178" fontId="5" fillId="11" borderId="0" xfId="11" applyNumberFormat="1" applyFont="1" applyFill="1" applyBorder="1" applyAlignment="1">
      <alignment horizontal="center" vertical="center"/>
    </xf>
    <xf numFmtId="0" fontId="5" fillId="11" borderId="0" xfId="11" applyFont="1" applyFill="1" applyBorder="1" applyAlignment="1">
      <alignment horizontal="center" vertical="center"/>
    </xf>
    <xf numFmtId="0" fontId="9" fillId="11" borderId="0" xfId="17" applyFont="1" applyFill="1" applyAlignment="1">
      <alignment horizontal="left" vertical="center" wrapText="1"/>
    </xf>
    <xf numFmtId="0" fontId="96" fillId="0" borderId="11" xfId="14" applyBorder="1" applyAlignment="1">
      <alignment horizontal="right" vertical="center"/>
    </xf>
    <xf numFmtId="0" fontId="9" fillId="0" borderId="15" xfId="20" applyFont="1" applyFill="1" applyBorder="1" applyAlignment="1">
      <alignment horizontal="left" vertical="center" wrapText="1"/>
    </xf>
    <xf numFmtId="0" fontId="96" fillId="0" borderId="11" xfId="19" applyFill="1" applyBorder="1" applyAlignment="1">
      <alignment horizontal="right" vertical="center"/>
    </xf>
    <xf numFmtId="0" fontId="19" fillId="0" borderId="15" xfId="19" applyFont="1" applyFill="1" applyBorder="1" applyAlignment="1">
      <alignment horizontal="left" vertical="center" wrapText="1"/>
    </xf>
    <xf numFmtId="0" fontId="19" fillId="0" borderId="0" xfId="19" applyFont="1" applyFill="1" applyAlignment="1">
      <alignment horizontal="left" vertical="center" wrapText="1"/>
    </xf>
    <xf numFmtId="0" fontId="9" fillId="0" borderId="0" xfId="19" applyFont="1" applyFill="1" applyAlignment="1">
      <alignment horizontal="left" vertical="center" wrapText="1"/>
    </xf>
    <xf numFmtId="0" fontId="31" fillId="11" borderId="10" xfId="19" applyFont="1" applyFill="1" applyBorder="1" applyAlignment="1">
      <alignment horizontal="center" vertical="center" wrapText="1"/>
    </xf>
    <xf numFmtId="184" fontId="5" fillId="11" borderId="10" xfId="19" applyNumberFormat="1" applyFont="1" applyFill="1" applyBorder="1" applyAlignment="1">
      <alignment horizontal="center" vertical="center" wrapText="1"/>
    </xf>
    <xf numFmtId="184" fontId="31" fillId="11" borderId="10" xfId="19" applyNumberFormat="1" applyFont="1" applyFill="1" applyBorder="1" applyAlignment="1">
      <alignment horizontal="center" vertical="center" wrapText="1"/>
    </xf>
    <xf numFmtId="0" fontId="96" fillId="11" borderId="11" xfId="19" applyFill="1" applyBorder="1" applyAlignment="1">
      <alignment horizontal="center" vertical="center"/>
    </xf>
    <xf numFmtId="0" fontId="6" fillId="0" borderId="0" xfId="19" applyFont="1" applyFill="1" applyBorder="1" applyAlignment="1">
      <alignment horizontal="center" vertical="center"/>
    </xf>
    <xf numFmtId="0" fontId="32" fillId="0" borderId="0" xfId="19" applyFont="1" applyFill="1" applyBorder="1" applyAlignment="1">
      <alignment horizontal="center" vertical="center"/>
    </xf>
    <xf numFmtId="0" fontId="6" fillId="0" borderId="0" xfId="0" applyFont="1" applyFill="1" applyBorder="1" applyAlignment="1">
      <alignment horizontal="center" vertical="center"/>
    </xf>
    <xf numFmtId="0" fontId="9" fillId="11" borderId="15" xfId="19" applyFont="1" applyFill="1" applyBorder="1" applyAlignment="1">
      <alignment horizontal="left" vertical="center" wrapText="1"/>
    </xf>
    <xf numFmtId="0" fontId="96" fillId="0" borderId="11" xfId="14" applyFill="1" applyBorder="1" applyAlignment="1">
      <alignment horizontal="center" vertical="center"/>
    </xf>
    <xf numFmtId="0" fontId="9" fillId="11" borderId="0" xfId="20" applyFont="1" applyFill="1" applyAlignment="1">
      <alignment horizontal="left" vertical="center" wrapText="1"/>
    </xf>
    <xf numFmtId="0" fontId="9" fillId="11" borderId="15" xfId="20" applyFont="1" applyFill="1" applyBorder="1" applyAlignment="1">
      <alignment horizontal="left" vertical="center" wrapText="1"/>
    </xf>
    <xf numFmtId="14" fontId="5" fillId="0" borderId="13" xfId="50" applyNumberFormat="1" applyFont="1" applyFill="1" applyBorder="1" applyAlignment="1" applyProtection="1">
      <alignment horizontal="center" vertical="center"/>
      <protection locked="0"/>
    </xf>
    <xf numFmtId="14" fontId="5" fillId="0" borderId="17" xfId="50" applyNumberFormat="1" applyFont="1" applyFill="1" applyBorder="1" applyAlignment="1" applyProtection="1">
      <alignment horizontal="center" vertical="center"/>
      <protection locked="0"/>
    </xf>
    <xf numFmtId="176" fontId="36" fillId="0" borderId="13" xfId="50" applyNumberFormat="1" applyFont="1" applyFill="1" applyBorder="1" applyAlignment="1" applyProtection="1">
      <alignment horizontal="center" vertical="center" wrapText="1"/>
      <protection locked="0"/>
    </xf>
    <xf numFmtId="176" fontId="36" fillId="0" borderId="17" xfId="50" applyNumberFormat="1" applyFont="1" applyFill="1" applyBorder="1" applyAlignment="1" applyProtection="1">
      <alignment horizontal="center" vertical="center" wrapText="1"/>
      <protection locked="0"/>
    </xf>
    <xf numFmtId="0" fontId="96" fillId="11" borderId="15" xfId="35" applyFill="1" applyBorder="1" applyAlignment="1">
      <alignment horizontal="left" vertical="center" wrapText="1"/>
    </xf>
    <xf numFmtId="0" fontId="96" fillId="0" borderId="0" xfId="35" applyFill="1" applyAlignment="1">
      <alignment horizontal="left" vertical="center" wrapText="1"/>
    </xf>
    <xf numFmtId="0" fontId="96" fillId="11" borderId="0" xfId="35" applyFill="1" applyAlignment="1">
      <alignment horizontal="left" vertical="center" wrapText="1"/>
    </xf>
    <xf numFmtId="0" fontId="52" fillId="0" borderId="0" xfId="46" applyFont="1" applyBorder="1" applyAlignment="1">
      <alignment horizontal="center" vertical="center" wrapText="1"/>
    </xf>
    <xf numFmtId="0" fontId="77" fillId="0" borderId="0" xfId="46" applyFont="1" applyBorder="1" applyAlignment="1">
      <alignment horizontal="right" vertical="center" wrapText="1"/>
    </xf>
    <xf numFmtId="0" fontId="77" fillId="0" borderId="0" xfId="46" applyFont="1" applyBorder="1" applyAlignment="1">
      <alignment vertical="center" wrapText="1"/>
    </xf>
    <xf numFmtId="0" fontId="77" fillId="0" borderId="0" xfId="47" applyFont="1" applyBorder="1" applyAlignment="1">
      <alignment vertical="center" wrapText="1"/>
    </xf>
    <xf numFmtId="0" fontId="52" fillId="0" borderId="0" xfId="47" applyFont="1" applyBorder="1" applyAlignment="1">
      <alignment horizontal="center" vertical="center" wrapText="1"/>
    </xf>
    <xf numFmtId="0" fontId="78" fillId="0" borderId="10" xfId="47" applyFont="1" applyBorder="1" applyAlignment="1">
      <alignment horizontal="center" vertical="center" wrapText="1"/>
    </xf>
    <xf numFmtId="0" fontId="77" fillId="0" borderId="19" xfId="47" applyFont="1" applyBorder="1" applyAlignment="1">
      <alignment vertical="center" wrapText="1"/>
    </xf>
    <xf numFmtId="0" fontId="77" fillId="0" borderId="0" xfId="28" applyFont="1" applyBorder="1" applyAlignment="1">
      <alignment horizontal="right" vertical="center" wrapText="1"/>
    </xf>
    <xf numFmtId="0" fontId="77" fillId="0" borderId="0" xfId="28" applyFont="1" applyBorder="1" applyAlignment="1">
      <alignment vertical="center" wrapText="1"/>
    </xf>
    <xf numFmtId="0" fontId="52" fillId="0" borderId="0" xfId="28" applyFont="1" applyBorder="1" applyAlignment="1">
      <alignment horizontal="center" vertical="center" wrapText="1"/>
    </xf>
  </cellXfs>
  <cellStyles count="82">
    <cellStyle name="百分比 2" xfId="1"/>
    <cellStyle name="标题 1 2" xfId="2"/>
    <cellStyle name="标题 2 2" xfId="3"/>
    <cellStyle name="标题 3 2" xfId="4"/>
    <cellStyle name="标题 4 2" xfId="5"/>
    <cellStyle name="标题 5" xfId="6"/>
    <cellStyle name="差 2" xfId="7"/>
    <cellStyle name="差_14-2020公共本级支出功能 " xfId="8"/>
    <cellStyle name="差_17-2020公共线下" xfId="9"/>
    <cellStyle name="差_RESULTS" xfId="10"/>
    <cellStyle name="常规" xfId="0" builtinId="0"/>
    <cellStyle name="常规 10" xfId="11"/>
    <cellStyle name="常规 10 2" xfId="12"/>
    <cellStyle name="常规 10_14-2020公共本级支出功能 " xfId="13"/>
    <cellStyle name="常规 2" xfId="14"/>
    <cellStyle name="常规 2 2" xfId="15"/>
    <cellStyle name="常规 2 2 2" xfId="16"/>
    <cellStyle name="常规 2 2 3" xfId="17"/>
    <cellStyle name="常规 2 2_14-2020公共本级支出功能 " xfId="18"/>
    <cellStyle name="常规 2 3" xfId="19"/>
    <cellStyle name="常规 2 3 2" xfId="20"/>
    <cellStyle name="常规 2 3_14-2020公共本级支出功能 " xfId="21"/>
    <cellStyle name="常规 2 4" xfId="22"/>
    <cellStyle name="常规 2 5" xfId="23"/>
    <cellStyle name="常规 2 6" xfId="24"/>
    <cellStyle name="常规 2 6 2" xfId="25"/>
    <cellStyle name="常规 2 7" xfId="26"/>
    <cellStyle name="常规 2 8" xfId="27"/>
    <cellStyle name="常规 2 9" xfId="28"/>
    <cellStyle name="常规 2_14-2020公共本级支出功能 " xfId="29"/>
    <cellStyle name="常规 3" xfId="30"/>
    <cellStyle name="常规 3 2" xfId="31"/>
    <cellStyle name="常规 3 2 2" xfId="32"/>
    <cellStyle name="常规 3 2_14-2020公共本级支出功能 " xfId="33"/>
    <cellStyle name="常规 3 3" xfId="34"/>
    <cellStyle name="常规 3 4" xfId="35"/>
    <cellStyle name="常规 3_14-2020公共本级支出功能 " xfId="36"/>
    <cellStyle name="常规 4" xfId="37"/>
    <cellStyle name="常规 4 2" xfId="38"/>
    <cellStyle name="常规 4 2 2" xfId="39"/>
    <cellStyle name="常规 4 2 3" xfId="40"/>
    <cellStyle name="常规 4 2_14-2020公共本级支出功能 " xfId="41"/>
    <cellStyle name="常规 4 3" xfId="42"/>
    <cellStyle name="常规 46" xfId="43"/>
    <cellStyle name="常规 5" xfId="44"/>
    <cellStyle name="常规 6" xfId="45"/>
    <cellStyle name="常规 6 2" xfId="46"/>
    <cellStyle name="常规 7" xfId="47"/>
    <cellStyle name="常规 9" xfId="48"/>
    <cellStyle name="常规_17-2020公共线下" xfId="49"/>
    <cellStyle name="常规_2007人代会数据 2" xfId="50"/>
    <cellStyle name="好 2" xfId="51"/>
    <cellStyle name="好_14-2020公共本级支出功能 " xfId="52"/>
    <cellStyle name="好_17-2020公共线下" xfId="53"/>
    <cellStyle name="好_RESULTS" xfId="54"/>
    <cellStyle name="汇总 2" xfId="55"/>
    <cellStyle name="计算 2" xfId="56"/>
    <cellStyle name="检查单元格 2" xfId="57"/>
    <cellStyle name="解释性文本 2" xfId="58"/>
    <cellStyle name="警告文本 2" xfId="59"/>
    <cellStyle name="链接单元格 2" xfId="60"/>
    <cellStyle name="千位分隔" xfId="61" builtinId="3"/>
    <cellStyle name="千位分隔 2" xfId="62"/>
    <cellStyle name="千位分隔 2 2" xfId="63"/>
    <cellStyle name="千位分隔 2 3" xfId="64"/>
    <cellStyle name="千位分隔 2 3 2 2 2" xfId="65"/>
    <cellStyle name="千位分隔 2 3 2 2 2 2" xfId="66"/>
    <cellStyle name="千位分隔 2 3 2 2 2 3" xfId="67"/>
    <cellStyle name="千位分隔 2 4 2" xfId="68"/>
    <cellStyle name="千位分隔[0] 2" xfId="69"/>
    <cellStyle name="千位分隔[0] 3" xfId="70"/>
    <cellStyle name="千位分隔[0] 3 2" xfId="71"/>
    <cellStyle name="千位分隔[0] 4" xfId="72"/>
    <cellStyle name="千位分隔[0] 5" xfId="73"/>
    <cellStyle name="千位分隔[0] 6" xfId="74"/>
    <cellStyle name="千位分隔[0] 6 2" xfId="75"/>
    <cellStyle name="千位分隔[0] 7" xfId="76"/>
    <cellStyle name="适中 2" xfId="77"/>
    <cellStyle name="输出 2" xfId="78"/>
    <cellStyle name="输入 2" xfId="79"/>
    <cellStyle name="样式 1" xfId="80"/>
    <cellStyle name="注释 2" xfId="8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rgb="FF00FF00"/>
    <pageSetUpPr autoPageBreaks="0"/>
  </sheetPr>
  <dimension ref="A1:J22"/>
  <sheetViews>
    <sheetView showZeros="0" topLeftCell="A2" workbookViewId="0">
      <selection activeCell="F18" sqref="F18"/>
    </sheetView>
  </sheetViews>
  <sheetFormatPr defaultRowHeight="20.45" customHeight="1"/>
  <cols>
    <col min="1" max="1" width="44.25" style="68" customWidth="1"/>
    <col min="2" max="2" width="26.5" style="241" hidden="1" customWidth="1"/>
    <col min="3" max="3" width="23.375" style="304" customWidth="1"/>
    <col min="4" max="4" width="23.375" style="412" customWidth="1"/>
    <col min="5" max="5" width="9" style="69"/>
    <col min="6" max="6" width="29.75" style="68" customWidth="1"/>
    <col min="7" max="16384" width="9" style="68"/>
  </cols>
  <sheetData>
    <row r="1" spans="1:10" s="37" customFormat="1" ht="27.75" customHeight="1">
      <c r="A1" s="71" t="s">
        <v>516</v>
      </c>
      <c r="B1" s="240"/>
      <c r="C1" s="297"/>
      <c r="D1" s="408"/>
      <c r="E1" s="54"/>
      <c r="F1" s="54"/>
    </row>
    <row r="2" spans="1:10" s="69" customFormat="1" ht="24">
      <c r="A2" s="422" t="s">
        <v>36</v>
      </c>
      <c r="B2" s="422"/>
      <c r="C2" s="422"/>
      <c r="D2" s="422"/>
    </row>
    <row r="3" spans="1:10" s="69" customFormat="1" ht="23.25" customHeight="1">
      <c r="A3" s="68"/>
      <c r="B3" s="241"/>
      <c r="C3" s="298"/>
      <c r="D3" s="409" t="s">
        <v>505</v>
      </c>
    </row>
    <row r="4" spans="1:10" s="69" customFormat="1" ht="23.25" customHeight="1">
      <c r="A4" s="75" t="s">
        <v>517</v>
      </c>
      <c r="B4" s="75" t="s">
        <v>518</v>
      </c>
      <c r="C4" s="299" t="s">
        <v>507</v>
      </c>
      <c r="D4" s="410" t="s">
        <v>520</v>
      </c>
    </row>
    <row r="5" spans="1:10" s="69" customFormat="1" ht="23.25" customHeight="1">
      <c r="A5" s="73" t="s">
        <v>521</v>
      </c>
      <c r="B5" s="141">
        <f>SUM(B6,B17)</f>
        <v>403458</v>
      </c>
      <c r="C5" s="301">
        <v>283.61</v>
      </c>
      <c r="D5" s="411">
        <v>31.7</v>
      </c>
      <c r="I5" s="105"/>
    </row>
    <row r="6" spans="1:10" s="69" customFormat="1" ht="23.25" customHeight="1">
      <c r="A6" s="74" t="s">
        <v>522</v>
      </c>
      <c r="B6" s="141">
        <f>SUM(B7:B16)</f>
        <v>272789</v>
      </c>
      <c r="C6" s="301">
        <v>142.78</v>
      </c>
      <c r="D6" s="411">
        <v>25.15</v>
      </c>
      <c r="I6" s="105"/>
    </row>
    <row r="7" spans="1:10" s="69" customFormat="1" ht="23.25" customHeight="1">
      <c r="A7" s="76" t="s">
        <v>523</v>
      </c>
      <c r="B7" s="142">
        <v>88186</v>
      </c>
      <c r="C7" s="303">
        <v>93.54</v>
      </c>
      <c r="D7" s="411">
        <v>33.630000000000003</v>
      </c>
      <c r="I7" s="105"/>
      <c r="J7" s="106"/>
    </row>
    <row r="8" spans="1:10" s="69" customFormat="1" ht="23.25" customHeight="1">
      <c r="A8" s="76" t="s">
        <v>158</v>
      </c>
      <c r="B8" s="142">
        <v>29543</v>
      </c>
      <c r="C8" s="303">
        <v>10.63</v>
      </c>
      <c r="D8" s="411">
        <v>-74.87</v>
      </c>
      <c r="I8" s="105"/>
    </row>
    <row r="9" spans="1:10" s="69" customFormat="1" ht="23.25" customHeight="1">
      <c r="A9" s="76" t="s">
        <v>159</v>
      </c>
      <c r="B9" s="142">
        <v>9456</v>
      </c>
      <c r="C9" s="303">
        <v>7.18</v>
      </c>
      <c r="D9" s="411">
        <v>-56.14</v>
      </c>
      <c r="I9" s="105"/>
    </row>
    <row r="10" spans="1:10" s="69" customFormat="1" ht="23.25" customHeight="1">
      <c r="A10" s="76" t="s">
        <v>160</v>
      </c>
      <c r="B10" s="142">
        <v>22108</v>
      </c>
      <c r="C10" s="303">
        <v>18.91</v>
      </c>
      <c r="D10" s="411">
        <v>37.53</v>
      </c>
      <c r="I10" s="105"/>
    </row>
    <row r="11" spans="1:10" s="69" customFormat="1" ht="23.25" customHeight="1">
      <c r="A11" s="76" t="s">
        <v>161</v>
      </c>
      <c r="B11" s="142">
        <v>14635</v>
      </c>
      <c r="C11" s="303">
        <v>0.62</v>
      </c>
      <c r="D11" s="411">
        <v>-76.06</v>
      </c>
      <c r="I11" s="105"/>
    </row>
    <row r="12" spans="1:10" s="69" customFormat="1" ht="23.25" customHeight="1">
      <c r="A12" s="76" t="s">
        <v>162</v>
      </c>
      <c r="B12" s="142">
        <v>5461</v>
      </c>
      <c r="C12" s="303">
        <v>1.64</v>
      </c>
      <c r="D12" s="411">
        <v>76.34</v>
      </c>
      <c r="I12" s="105"/>
    </row>
    <row r="13" spans="1:10" s="69" customFormat="1" ht="23.25" customHeight="1">
      <c r="A13" s="76" t="s">
        <v>163</v>
      </c>
      <c r="B13" s="142">
        <v>47319</v>
      </c>
      <c r="C13" s="303">
        <v>3.83</v>
      </c>
      <c r="D13" s="411"/>
      <c r="I13" s="105"/>
    </row>
    <row r="14" spans="1:10" s="69" customFormat="1" ht="23.25" customHeight="1">
      <c r="A14" s="76" t="s">
        <v>164</v>
      </c>
      <c r="B14" s="142">
        <v>17954</v>
      </c>
      <c r="C14" s="303">
        <v>1.67</v>
      </c>
      <c r="D14" s="411">
        <v>-13.02</v>
      </c>
      <c r="I14" s="105"/>
    </row>
    <row r="15" spans="1:10" s="69" customFormat="1" ht="23.25" customHeight="1">
      <c r="A15" s="76" t="s">
        <v>524</v>
      </c>
      <c r="B15" s="142">
        <v>37495</v>
      </c>
      <c r="C15" s="303">
        <v>4.5999999999999996</v>
      </c>
      <c r="D15" s="411">
        <v>32.950000000000003</v>
      </c>
      <c r="I15" s="105"/>
    </row>
    <row r="16" spans="1:10" s="69" customFormat="1" ht="23.25" customHeight="1">
      <c r="A16" s="76" t="s">
        <v>525</v>
      </c>
      <c r="B16" s="142">
        <v>632</v>
      </c>
      <c r="C16" s="303">
        <v>0.16</v>
      </c>
      <c r="D16" s="411">
        <v>-83.33</v>
      </c>
      <c r="I16" s="105"/>
    </row>
    <row r="17" spans="1:9" s="69" customFormat="1" ht="23.25" customHeight="1">
      <c r="A17" s="74" t="s">
        <v>526</v>
      </c>
      <c r="B17" s="242">
        <v>130669</v>
      </c>
      <c r="C17" s="301">
        <v>140.83000000000001</v>
      </c>
      <c r="D17" s="411">
        <v>51.56</v>
      </c>
      <c r="I17" s="105"/>
    </row>
    <row r="18" spans="1:9" s="69" customFormat="1" ht="23.25" customHeight="1">
      <c r="A18" s="73" t="s">
        <v>527</v>
      </c>
      <c r="B18" s="243">
        <f>438953+41111</f>
        <v>480064</v>
      </c>
      <c r="C18" s="301"/>
      <c r="D18" s="411"/>
      <c r="F18" s="68"/>
      <c r="G18" s="68"/>
      <c r="H18" s="68"/>
      <c r="I18" s="105"/>
    </row>
    <row r="19" spans="1:9" s="69" customFormat="1" ht="23.25" customHeight="1">
      <c r="A19" s="77" t="s">
        <v>528</v>
      </c>
      <c r="B19" s="244">
        <v>387098</v>
      </c>
      <c r="C19" s="303"/>
      <c r="D19" s="411"/>
      <c r="F19" s="68"/>
      <c r="G19" s="68"/>
      <c r="H19" s="68"/>
      <c r="I19" s="105"/>
    </row>
    <row r="20" spans="1:9" s="69" customFormat="1" ht="20.45" customHeight="1">
      <c r="A20" s="74" t="s">
        <v>529</v>
      </c>
      <c r="B20" s="242">
        <v>444</v>
      </c>
      <c r="C20" s="301"/>
      <c r="D20" s="411"/>
      <c r="F20" s="68"/>
      <c r="G20" s="68"/>
      <c r="H20" s="68"/>
      <c r="I20" s="105"/>
    </row>
    <row r="21" spans="1:9" s="69" customFormat="1" ht="20.45" customHeight="1">
      <c r="A21" s="74" t="s">
        <v>530</v>
      </c>
      <c r="B21" s="242"/>
      <c r="C21" s="301"/>
      <c r="D21" s="411"/>
      <c r="F21" s="68"/>
      <c r="G21" s="68"/>
      <c r="H21" s="68"/>
      <c r="I21" s="105"/>
    </row>
    <row r="22" spans="1:9" ht="20.25" customHeight="1">
      <c r="A22" s="423" t="s">
        <v>531</v>
      </c>
      <c r="B22" s="423"/>
      <c r="C22" s="424"/>
      <c r="D22" s="424"/>
    </row>
  </sheetData>
  <mergeCells count="2">
    <mergeCell ref="A2:D2"/>
    <mergeCell ref="A22:D22"/>
  </mergeCells>
  <phoneticPr fontId="2"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tabColor rgb="FF00FF00"/>
  </sheetPr>
  <dimension ref="A1:E17"/>
  <sheetViews>
    <sheetView showZeros="0" topLeftCell="C1" workbookViewId="0">
      <selection activeCell="C10" sqref="C10"/>
    </sheetView>
  </sheetViews>
  <sheetFormatPr defaultRowHeight="20.100000000000001" customHeight="1"/>
  <cols>
    <col min="1" max="1" width="39" style="8" customWidth="1"/>
    <col min="2" max="2" width="11.875" style="9" customWidth="1"/>
    <col min="3" max="3" width="51.125" style="10" bestFit="1" customWidth="1"/>
    <col min="4" max="4" width="11.875" style="29" customWidth="1"/>
    <col min="5" max="5" width="13" style="11" customWidth="1"/>
    <col min="6" max="16384" width="9" style="11"/>
  </cols>
  <sheetData>
    <row r="1" spans="1:5" ht="20.100000000000001" customHeight="1">
      <c r="A1" s="428" t="s">
        <v>504</v>
      </c>
      <c r="B1" s="428"/>
      <c r="C1" s="428"/>
      <c r="D1" s="428"/>
    </row>
    <row r="2" spans="1:5" ht="29.25" customHeight="1">
      <c r="A2" s="427" t="s">
        <v>46</v>
      </c>
      <c r="B2" s="427"/>
      <c r="C2" s="427"/>
      <c r="D2" s="427"/>
    </row>
    <row r="3" spans="1:5" ht="11.25" customHeight="1">
      <c r="A3" s="78"/>
      <c r="B3" s="48"/>
      <c r="C3" s="78"/>
      <c r="D3" s="49"/>
    </row>
    <row r="4" spans="1:5" ht="20.100000000000001" customHeight="1">
      <c r="A4" s="436"/>
      <c r="B4" s="436"/>
      <c r="C4" s="436"/>
      <c r="D4" s="153" t="s">
        <v>505</v>
      </c>
    </row>
    <row r="5" spans="1:5" ht="24" customHeight="1">
      <c r="A5" s="154" t="s">
        <v>506</v>
      </c>
      <c r="B5" s="155" t="s">
        <v>507</v>
      </c>
      <c r="C5" s="154" t="s">
        <v>508</v>
      </c>
      <c r="D5" s="155" t="s">
        <v>507</v>
      </c>
    </row>
    <row r="6" spans="1:5" ht="24" customHeight="1">
      <c r="A6" s="156" t="s">
        <v>509</v>
      </c>
      <c r="B6" s="157">
        <f>SUM(B7:B12)</f>
        <v>1265</v>
      </c>
      <c r="C6" s="156" t="s">
        <v>47</v>
      </c>
      <c r="D6" s="157">
        <f>SUM(D7:D9)</f>
        <v>0</v>
      </c>
      <c r="E6" s="9"/>
    </row>
    <row r="7" spans="1:5" ht="24" customHeight="1">
      <c r="A7" s="158" t="s">
        <v>510</v>
      </c>
      <c r="B7" s="151"/>
      <c r="C7" s="158"/>
      <c r="D7" s="151"/>
      <c r="E7" s="9"/>
    </row>
    <row r="8" spans="1:5" ht="21" customHeight="1">
      <c r="A8" s="158" t="s">
        <v>511</v>
      </c>
      <c r="B8" s="151"/>
      <c r="C8" s="158"/>
      <c r="D8" s="95"/>
    </row>
    <row r="9" spans="1:5" ht="21" customHeight="1">
      <c r="A9" s="158" t="s">
        <v>512</v>
      </c>
      <c r="B9" s="151"/>
      <c r="C9" s="158"/>
      <c r="D9" s="95"/>
    </row>
    <row r="10" spans="1:5" ht="21" customHeight="1">
      <c r="A10" s="158" t="s">
        <v>513</v>
      </c>
      <c r="B10" s="151"/>
      <c r="C10" s="158"/>
      <c r="D10" s="95"/>
    </row>
    <row r="11" spans="1:5" ht="21" customHeight="1">
      <c r="A11" s="158" t="s">
        <v>514</v>
      </c>
      <c r="B11" s="151"/>
      <c r="C11" s="158"/>
      <c r="D11" s="95"/>
    </row>
    <row r="12" spans="1:5" ht="21" customHeight="1">
      <c r="A12" s="158" t="s">
        <v>515</v>
      </c>
      <c r="B12" s="151">
        <v>1265</v>
      </c>
      <c r="C12" s="158"/>
      <c r="D12" s="95"/>
    </row>
    <row r="13" spans="1:5" ht="20.100000000000001" customHeight="1">
      <c r="A13" s="11"/>
      <c r="B13" s="11"/>
      <c r="C13" s="273"/>
      <c r="D13" s="273"/>
    </row>
    <row r="14" spans="1:5" ht="20.100000000000001" customHeight="1">
      <c r="A14" s="11"/>
      <c r="B14" s="11"/>
    </row>
    <row r="15" spans="1:5" ht="20.100000000000001" customHeight="1">
      <c r="A15" s="11"/>
      <c r="B15" s="11"/>
    </row>
    <row r="16" spans="1:5" ht="20.100000000000001" customHeight="1">
      <c r="A16" s="11"/>
      <c r="B16" s="11"/>
    </row>
    <row r="17" spans="1:2" ht="20.100000000000001" customHeight="1">
      <c r="A17" s="11"/>
      <c r="B17" s="11"/>
    </row>
  </sheetData>
  <mergeCells count="4">
    <mergeCell ref="A1:B1"/>
    <mergeCell ref="C1:D1"/>
    <mergeCell ref="A2:D2"/>
    <mergeCell ref="A4:C4"/>
  </mergeCells>
  <phoneticPr fontId="2"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sheetPr codeName="Sheet8">
    <tabColor rgb="FF00FF00"/>
    <pageSetUpPr fitToPage="1"/>
  </sheetPr>
  <dimension ref="A1:Q16"/>
  <sheetViews>
    <sheetView showZeros="0" workbookViewId="0">
      <selection activeCell="H16" sqref="H16"/>
    </sheetView>
  </sheetViews>
  <sheetFormatPr defaultRowHeight="13.5"/>
  <cols>
    <col min="1" max="1" width="33" style="159" customWidth="1"/>
    <col min="2" max="2" width="11.5" style="159" hidden="1" customWidth="1"/>
    <col min="3" max="5" width="12.625" style="172" customWidth="1"/>
    <col min="6" max="6" width="17.125" style="172" customWidth="1"/>
    <col min="7" max="7" width="10.875" style="172" customWidth="1"/>
    <col min="8" max="8" width="37.375" style="173" customWidth="1"/>
    <col min="9" max="9" width="10.75" style="173" hidden="1" customWidth="1"/>
    <col min="10" max="13" width="12.5" style="174" customWidth="1"/>
    <col min="14" max="14" width="11.625" style="159" customWidth="1"/>
    <col min="15" max="16384" width="9" style="159"/>
  </cols>
  <sheetData>
    <row r="1" spans="1:17" ht="18.75" customHeight="1">
      <c r="A1" s="434" t="s">
        <v>647</v>
      </c>
      <c r="B1" s="434"/>
      <c r="C1" s="434"/>
      <c r="D1" s="434"/>
      <c r="E1" s="434"/>
      <c r="F1" s="434"/>
      <c r="G1" s="434"/>
      <c r="H1" s="434"/>
      <c r="I1" s="270"/>
      <c r="J1" s="270"/>
      <c r="K1" s="270"/>
      <c r="L1" s="270"/>
      <c r="M1" s="270"/>
    </row>
    <row r="2" spans="1:17" ht="27.6" customHeight="1">
      <c r="A2" s="442" t="s">
        <v>48</v>
      </c>
      <c r="B2" s="442"/>
      <c r="C2" s="442"/>
      <c r="D2" s="442"/>
      <c r="E2" s="442"/>
      <c r="F2" s="442"/>
      <c r="G2" s="442"/>
      <c r="H2" s="442"/>
      <c r="I2" s="442"/>
      <c r="J2" s="442"/>
      <c r="K2" s="442"/>
      <c r="L2" s="442"/>
      <c r="M2" s="442"/>
      <c r="N2" s="442"/>
    </row>
    <row r="3" spans="1:17" ht="23.25" customHeight="1">
      <c r="A3" s="160"/>
      <c r="B3" s="160"/>
      <c r="C3" s="160"/>
      <c r="D3" s="160"/>
      <c r="E3" s="160"/>
      <c r="F3" s="160"/>
      <c r="G3" s="160"/>
      <c r="H3" s="160"/>
      <c r="I3" s="160"/>
      <c r="J3" s="441" t="s">
        <v>648</v>
      </c>
      <c r="K3" s="441"/>
      <c r="L3" s="441"/>
      <c r="M3" s="441"/>
      <c r="N3" s="441"/>
    </row>
    <row r="4" spans="1:17" s="170" customFormat="1" ht="56.25">
      <c r="A4" s="143" t="s">
        <v>517</v>
      </c>
      <c r="B4" s="144" t="s">
        <v>696</v>
      </c>
      <c r="C4" s="144" t="s">
        <v>635</v>
      </c>
      <c r="D4" s="144" t="s">
        <v>689</v>
      </c>
      <c r="E4" s="144" t="s">
        <v>507</v>
      </c>
      <c r="F4" s="144" t="s">
        <v>690</v>
      </c>
      <c r="G4" s="145" t="s">
        <v>540</v>
      </c>
      <c r="H4" s="161" t="s">
        <v>649</v>
      </c>
      <c r="I4" s="144" t="s">
        <v>696</v>
      </c>
      <c r="J4" s="144" t="s">
        <v>143</v>
      </c>
      <c r="K4" s="144" t="s">
        <v>689</v>
      </c>
      <c r="L4" s="144" t="s">
        <v>167</v>
      </c>
      <c r="M4" s="144" t="s">
        <v>690</v>
      </c>
      <c r="N4" s="145" t="s">
        <v>241</v>
      </c>
    </row>
    <row r="5" spans="1:17" s="170" customFormat="1" ht="24" customHeight="1">
      <c r="A5" s="143" t="s">
        <v>542</v>
      </c>
      <c r="B5" s="162" t="e">
        <f>B6+#REF!</f>
        <v>#REF!</v>
      </c>
      <c r="C5" s="162"/>
      <c r="D5" s="162"/>
      <c r="E5" s="162"/>
      <c r="F5" s="295"/>
      <c r="G5" s="295"/>
      <c r="H5" s="161" t="s">
        <v>542</v>
      </c>
      <c r="I5" s="162" t="e">
        <f>SUM(I6,#REF!)</f>
        <v>#REF!</v>
      </c>
      <c r="J5" s="162"/>
      <c r="K5" s="162"/>
      <c r="L5" s="162"/>
      <c r="M5" s="295"/>
      <c r="N5" s="295"/>
    </row>
    <row r="6" spans="1:17" s="170" customFormat="1" ht="24" customHeight="1">
      <c r="A6" s="163" t="s">
        <v>650</v>
      </c>
      <c r="B6" s="162">
        <f>SUM(B7:B9)</f>
        <v>444</v>
      </c>
      <c r="C6" s="162"/>
      <c r="D6" s="162"/>
      <c r="E6" s="162"/>
      <c r="F6" s="295"/>
      <c r="G6" s="295"/>
      <c r="H6" s="164" t="s">
        <v>651</v>
      </c>
      <c r="I6" s="162" t="e">
        <f>SUM(I7,#REF!,#REF!,#REF!)</f>
        <v>#REF!</v>
      </c>
      <c r="J6" s="162"/>
      <c r="K6" s="162"/>
      <c r="L6" s="162"/>
      <c r="M6" s="295"/>
      <c r="N6" s="295"/>
    </row>
    <row r="7" spans="1:17" s="170" customFormat="1" ht="22.5" customHeight="1">
      <c r="A7" s="65" t="s">
        <v>652</v>
      </c>
      <c r="B7" s="65">
        <v>444</v>
      </c>
      <c r="C7" s="95"/>
      <c r="D7" s="95"/>
      <c r="E7" s="165"/>
      <c r="F7" s="166"/>
      <c r="G7" s="166"/>
      <c r="H7" s="65" t="s">
        <v>168</v>
      </c>
      <c r="I7" s="165">
        <f>SUM(I8:I11)</f>
        <v>1814</v>
      </c>
      <c r="J7" s="165"/>
      <c r="K7" s="165"/>
      <c r="L7" s="165"/>
      <c r="M7" s="295"/>
      <c r="N7" s="166"/>
      <c r="Q7" s="171"/>
    </row>
    <row r="8" spans="1:17" s="170" customFormat="1" ht="22.5" customHeight="1">
      <c r="A8" s="65" t="s">
        <v>653</v>
      </c>
      <c r="B8" s="65"/>
      <c r="C8" s="95"/>
      <c r="D8" s="165"/>
      <c r="E8" s="165"/>
      <c r="F8" s="165"/>
      <c r="G8" s="166"/>
      <c r="H8" s="65" t="s">
        <v>654</v>
      </c>
      <c r="I8" s="65">
        <v>1814</v>
      </c>
      <c r="J8" s="95"/>
      <c r="K8" s="95"/>
      <c r="L8" s="165"/>
      <c r="M8" s="295"/>
      <c r="N8" s="65"/>
      <c r="Q8" s="171"/>
    </row>
    <row r="9" spans="1:17" s="170" customFormat="1" ht="22.5" customHeight="1">
      <c r="A9" s="65" t="s">
        <v>655</v>
      </c>
      <c r="B9" s="65"/>
      <c r="C9" s="165"/>
      <c r="D9" s="165"/>
      <c r="E9" s="165"/>
      <c r="F9" s="165"/>
      <c r="G9" s="166"/>
      <c r="H9" s="65" t="s">
        <v>656</v>
      </c>
      <c r="I9" s="65"/>
      <c r="J9" s="165"/>
      <c r="K9" s="165"/>
      <c r="L9" s="165"/>
      <c r="M9" s="165"/>
      <c r="N9" s="65"/>
      <c r="Q9" s="171"/>
    </row>
    <row r="10" spans="1:17" s="170" customFormat="1" ht="22.5" customHeight="1">
      <c r="A10" s="65"/>
      <c r="B10" s="65"/>
      <c r="C10" s="167"/>
      <c r="D10" s="167"/>
      <c r="E10" s="167"/>
      <c r="F10" s="167"/>
      <c r="G10" s="167"/>
      <c r="H10" s="65" t="s">
        <v>169</v>
      </c>
      <c r="I10" s="65"/>
      <c r="J10" s="165"/>
      <c r="K10" s="165"/>
      <c r="L10" s="165"/>
      <c r="M10" s="165"/>
      <c r="N10" s="65"/>
      <c r="Q10" s="171"/>
    </row>
    <row r="11" spans="1:17" s="170" customFormat="1" ht="22.5" customHeight="1">
      <c r="A11" s="65"/>
      <c r="B11" s="65"/>
      <c r="C11" s="168"/>
      <c r="D11" s="168"/>
      <c r="E11" s="168"/>
      <c r="F11" s="168"/>
      <c r="G11" s="168"/>
      <c r="H11" s="65" t="s">
        <v>170</v>
      </c>
      <c r="I11" s="65"/>
      <c r="J11" s="95"/>
      <c r="K11" s="165"/>
      <c r="L11" s="165"/>
      <c r="M11" s="165"/>
      <c r="N11" s="65"/>
      <c r="Q11" s="171"/>
    </row>
    <row r="12" spans="1:17" ht="44.25" customHeight="1">
      <c r="A12" s="440" t="s">
        <v>657</v>
      </c>
      <c r="B12" s="440"/>
      <c r="C12" s="440"/>
      <c r="D12" s="440"/>
      <c r="E12" s="440"/>
      <c r="F12" s="440"/>
      <c r="G12" s="440"/>
      <c r="H12" s="440"/>
      <c r="I12" s="440"/>
      <c r="J12" s="440"/>
      <c r="K12" s="440"/>
      <c r="L12" s="440"/>
      <c r="M12" s="440"/>
      <c r="N12" s="440"/>
    </row>
    <row r="13" spans="1:17" ht="20.100000000000001" customHeight="1"/>
    <row r="14" spans="1:17" ht="20.100000000000001" customHeight="1"/>
    <row r="15" spans="1:17" ht="20.100000000000001" customHeight="1"/>
    <row r="16" spans="1:17" ht="20.100000000000001" customHeight="1"/>
  </sheetData>
  <mergeCells count="4">
    <mergeCell ref="A12:N12"/>
    <mergeCell ref="J3:N3"/>
    <mergeCell ref="A1:H1"/>
    <mergeCell ref="A2:N2"/>
  </mergeCells>
  <phoneticPr fontId="4"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codeName="Sheet9">
    <tabColor rgb="FF00FF00"/>
    <pageSetUpPr fitToPage="1"/>
  </sheetPr>
  <dimension ref="A1:N36"/>
  <sheetViews>
    <sheetView showZeros="0" workbookViewId="0">
      <selection activeCell="F5" sqref="F5"/>
    </sheetView>
  </sheetViews>
  <sheetFormatPr defaultRowHeight="14.25"/>
  <cols>
    <col min="1" max="1" width="38.125" style="190" customWidth="1"/>
    <col min="2" max="2" width="10.125" style="175" customWidth="1"/>
    <col min="3" max="6" width="11.625" style="175" customWidth="1"/>
    <col min="7" max="7" width="13.5" style="175" customWidth="1"/>
    <col min="8" max="8" width="40.375" style="175" customWidth="1"/>
    <col min="9" max="9" width="9.625" style="175" customWidth="1"/>
    <col min="10" max="13" width="11.625" style="175" customWidth="1"/>
    <col min="14" max="14" width="13.5" style="175" customWidth="1"/>
    <col min="15" max="16384" width="9" style="175"/>
  </cols>
  <sheetData>
    <row r="1" spans="1:14" ht="18.75">
      <c r="A1" s="434" t="s">
        <v>314</v>
      </c>
      <c r="B1" s="434"/>
      <c r="C1" s="434"/>
      <c r="D1" s="434"/>
      <c r="E1" s="434"/>
      <c r="F1" s="434"/>
      <c r="G1" s="434"/>
      <c r="H1" s="434"/>
      <c r="I1" s="434"/>
      <c r="J1" s="434"/>
      <c r="K1" s="434"/>
      <c r="L1" s="434"/>
      <c r="M1" s="434"/>
      <c r="N1" s="434"/>
    </row>
    <row r="2" spans="1:14" ht="24.75" customHeight="1">
      <c r="A2" s="442" t="s">
        <v>49</v>
      </c>
      <c r="B2" s="442"/>
      <c r="C2" s="442"/>
      <c r="D2" s="442"/>
      <c r="E2" s="442"/>
      <c r="F2" s="442"/>
      <c r="G2" s="442"/>
      <c r="H2" s="442"/>
      <c r="I2" s="442"/>
      <c r="J2" s="442"/>
      <c r="K2" s="442"/>
      <c r="L2" s="442"/>
      <c r="M2" s="442"/>
      <c r="N2" s="442"/>
    </row>
    <row r="3" spans="1:14" ht="18.75">
      <c r="A3" s="443"/>
      <c r="B3" s="444"/>
      <c r="C3" s="176"/>
      <c r="D3" s="176"/>
      <c r="E3" s="176"/>
      <c r="F3" s="176"/>
      <c r="G3" s="176"/>
      <c r="H3" s="177"/>
      <c r="J3" s="176"/>
      <c r="K3" s="176"/>
      <c r="L3" s="176"/>
      <c r="M3" s="176"/>
      <c r="N3" s="178" t="s">
        <v>109</v>
      </c>
    </row>
    <row r="4" spans="1:14" ht="56.25">
      <c r="A4" s="143" t="s">
        <v>172</v>
      </c>
      <c r="B4" s="144" t="s">
        <v>106</v>
      </c>
      <c r="C4" s="144" t="s">
        <v>250</v>
      </c>
      <c r="D4" s="144" t="s">
        <v>248</v>
      </c>
      <c r="E4" s="144" t="s">
        <v>344</v>
      </c>
      <c r="F4" s="144" t="s">
        <v>249</v>
      </c>
      <c r="G4" s="145" t="s">
        <v>241</v>
      </c>
      <c r="H4" s="143" t="s">
        <v>173</v>
      </c>
      <c r="I4" s="144" t="s">
        <v>106</v>
      </c>
      <c r="J4" s="144" t="s">
        <v>250</v>
      </c>
      <c r="K4" s="144" t="s">
        <v>248</v>
      </c>
      <c r="L4" s="144" t="s">
        <v>117</v>
      </c>
      <c r="M4" s="144" t="s">
        <v>249</v>
      </c>
      <c r="N4" s="145" t="s">
        <v>241</v>
      </c>
    </row>
    <row r="5" spans="1:14" ht="37.5" customHeight="1">
      <c r="A5" s="191" t="s">
        <v>316</v>
      </c>
      <c r="B5" s="179"/>
      <c r="C5" s="180"/>
      <c r="D5" s="180"/>
      <c r="E5" s="180"/>
      <c r="F5" s="180"/>
      <c r="G5" s="181"/>
      <c r="H5" s="191" t="s">
        <v>113</v>
      </c>
      <c r="I5" s="179"/>
      <c r="J5" s="180"/>
      <c r="K5" s="180"/>
      <c r="L5" s="180"/>
      <c r="M5" s="180"/>
      <c r="N5" s="181"/>
    </row>
    <row r="6" spans="1:14" ht="30.75" customHeight="1">
      <c r="A6" s="182" t="s">
        <v>30</v>
      </c>
      <c r="B6" s="179"/>
      <c r="C6" s="180"/>
      <c r="D6" s="180"/>
      <c r="E6" s="180"/>
      <c r="F6" s="180"/>
      <c r="G6" s="181"/>
      <c r="H6" s="182" t="s">
        <v>31</v>
      </c>
      <c r="I6" s="179"/>
      <c r="J6" s="180"/>
      <c r="K6" s="180"/>
      <c r="L6" s="180"/>
      <c r="M6" s="180"/>
      <c r="N6" s="181"/>
    </row>
    <row r="7" spans="1:14" ht="36.75" customHeight="1">
      <c r="A7" s="183" t="s">
        <v>175</v>
      </c>
      <c r="B7" s="95"/>
      <c r="C7" s="165"/>
      <c r="D7" s="165"/>
      <c r="E7" s="165"/>
      <c r="F7" s="165"/>
      <c r="G7" s="184"/>
      <c r="H7" s="183" t="s">
        <v>176</v>
      </c>
      <c r="I7" s="95">
        <f>SUM(I8:I10)</f>
        <v>0</v>
      </c>
      <c r="J7" s="165"/>
      <c r="K7" s="165"/>
      <c r="L7" s="165"/>
      <c r="M7" s="165"/>
      <c r="N7" s="184"/>
    </row>
    <row r="8" spans="1:14" ht="36.75" customHeight="1">
      <c r="A8" s="185" t="s">
        <v>177</v>
      </c>
      <c r="B8" s="95"/>
      <c r="C8" s="165"/>
      <c r="D8" s="165"/>
      <c r="E8" s="165"/>
      <c r="F8" s="165"/>
      <c r="G8" s="184"/>
      <c r="H8" s="185" t="s">
        <v>177</v>
      </c>
      <c r="I8" s="95"/>
      <c r="J8" s="165"/>
      <c r="K8" s="165"/>
      <c r="L8" s="165"/>
      <c r="M8" s="165"/>
      <c r="N8" s="184"/>
    </row>
    <row r="9" spans="1:14" ht="36.75" customHeight="1">
      <c r="A9" s="185" t="s">
        <v>178</v>
      </c>
      <c r="B9" s="95"/>
      <c r="C9" s="165"/>
      <c r="D9" s="165"/>
      <c r="E9" s="165"/>
      <c r="F9" s="165"/>
      <c r="G9" s="184"/>
      <c r="H9" s="185" t="s">
        <v>178</v>
      </c>
      <c r="I9" s="95"/>
      <c r="J9" s="165"/>
      <c r="K9" s="165"/>
      <c r="L9" s="165"/>
      <c r="M9" s="165"/>
      <c r="N9" s="184"/>
    </row>
    <row r="10" spans="1:14" ht="36.75" customHeight="1">
      <c r="A10" s="185" t="s">
        <v>179</v>
      </c>
      <c r="B10" s="95"/>
      <c r="C10" s="165"/>
      <c r="D10" s="165"/>
      <c r="E10" s="165"/>
      <c r="F10" s="165"/>
      <c r="G10" s="184"/>
      <c r="H10" s="185" t="s">
        <v>179</v>
      </c>
      <c r="I10" s="95"/>
      <c r="J10" s="165"/>
      <c r="K10" s="165"/>
      <c r="L10" s="165"/>
      <c r="M10" s="165"/>
      <c r="N10" s="184"/>
    </row>
    <row r="11" spans="1:14" ht="36.75" customHeight="1">
      <c r="A11" s="183" t="s">
        <v>180</v>
      </c>
      <c r="B11" s="95">
        <f>B12+B13</f>
        <v>0</v>
      </c>
      <c r="C11" s="165"/>
      <c r="D11" s="165"/>
      <c r="E11" s="165"/>
      <c r="F11" s="165"/>
      <c r="G11" s="184"/>
      <c r="H11" s="183" t="s">
        <v>181</v>
      </c>
      <c r="I11" s="95">
        <f>I12+I13</f>
        <v>0</v>
      </c>
      <c r="J11" s="165"/>
      <c r="K11" s="165"/>
      <c r="L11" s="165"/>
      <c r="M11" s="165"/>
      <c r="N11" s="184"/>
    </row>
    <row r="12" spans="1:14" ht="36.75" customHeight="1">
      <c r="A12" s="192" t="s">
        <v>317</v>
      </c>
      <c r="B12" s="95"/>
      <c r="C12" s="165"/>
      <c r="D12" s="165"/>
      <c r="E12" s="165"/>
      <c r="F12" s="165"/>
      <c r="G12" s="184"/>
      <c r="H12" s="185" t="s">
        <v>182</v>
      </c>
      <c r="I12" s="95"/>
      <c r="J12" s="165"/>
      <c r="K12" s="165"/>
      <c r="L12" s="165"/>
      <c r="M12" s="165"/>
      <c r="N12" s="184"/>
    </row>
    <row r="13" spans="1:14" ht="36.75" customHeight="1">
      <c r="A13" s="185" t="s">
        <v>183</v>
      </c>
      <c r="B13" s="95"/>
      <c r="C13" s="165"/>
      <c r="D13" s="165"/>
      <c r="E13" s="165"/>
      <c r="F13" s="165"/>
      <c r="G13" s="184"/>
      <c r="H13" s="185" t="s">
        <v>183</v>
      </c>
      <c r="I13" s="95"/>
      <c r="J13" s="165"/>
      <c r="K13" s="165"/>
      <c r="L13" s="165"/>
      <c r="M13" s="165"/>
      <c r="N13" s="184"/>
    </row>
    <row r="14" spans="1:14" ht="36.75" customHeight="1">
      <c r="A14" s="183" t="s">
        <v>184</v>
      </c>
      <c r="B14" s="95"/>
      <c r="C14" s="165"/>
      <c r="D14" s="165"/>
      <c r="E14" s="165"/>
      <c r="F14" s="165"/>
      <c r="G14" s="184"/>
      <c r="H14" s="183" t="s">
        <v>185</v>
      </c>
      <c r="I14" s="95"/>
      <c r="J14" s="165"/>
      <c r="K14" s="165"/>
      <c r="L14" s="165"/>
      <c r="M14" s="165"/>
      <c r="N14" s="184"/>
    </row>
    <row r="15" spans="1:14" ht="36.75" customHeight="1">
      <c r="A15" s="183" t="s">
        <v>186</v>
      </c>
      <c r="B15" s="95"/>
      <c r="C15" s="165"/>
      <c r="D15" s="165"/>
      <c r="E15" s="165"/>
      <c r="F15" s="165"/>
      <c r="G15" s="184"/>
      <c r="H15" s="183" t="s">
        <v>187</v>
      </c>
      <c r="I15" s="95"/>
      <c r="J15" s="165"/>
      <c r="K15" s="165"/>
      <c r="L15" s="165"/>
      <c r="M15" s="165"/>
      <c r="N15" s="184"/>
    </row>
    <row r="16" spans="1:14" ht="36.75" customHeight="1">
      <c r="A16" s="186"/>
      <c r="B16" s="187"/>
      <c r="C16" s="187"/>
      <c r="D16" s="187"/>
      <c r="E16" s="187"/>
      <c r="F16" s="187"/>
      <c r="G16" s="187"/>
      <c r="H16" s="188" t="s">
        <v>188</v>
      </c>
      <c r="I16" s="187"/>
      <c r="J16" s="187"/>
      <c r="K16" s="187"/>
      <c r="L16" s="187"/>
      <c r="M16" s="187"/>
      <c r="N16" s="187"/>
    </row>
    <row r="17" spans="1:13" ht="38.25" customHeight="1">
      <c r="A17" s="445"/>
      <c r="B17" s="445"/>
      <c r="C17" s="445"/>
      <c r="D17" s="445"/>
      <c r="E17" s="445"/>
      <c r="F17" s="445"/>
      <c r="G17" s="445"/>
      <c r="H17" s="445"/>
      <c r="I17" s="445"/>
      <c r="J17" s="445"/>
      <c r="K17" s="445"/>
      <c r="L17" s="445"/>
      <c r="M17" s="445"/>
    </row>
    <row r="18" spans="1:13">
      <c r="A18" s="445" t="s">
        <v>207</v>
      </c>
      <c r="B18" s="445"/>
      <c r="C18" s="445"/>
      <c r="D18" s="445"/>
      <c r="E18" s="445"/>
      <c r="F18" s="445"/>
      <c r="G18" s="445"/>
      <c r="H18" s="445"/>
      <c r="I18" s="445"/>
      <c r="J18" s="445"/>
      <c r="K18" s="445"/>
      <c r="L18" s="445"/>
      <c r="M18" s="445"/>
    </row>
    <row r="19" spans="1:13">
      <c r="A19" s="175"/>
      <c r="B19" s="189"/>
      <c r="C19" s="189"/>
      <c r="D19" s="189"/>
      <c r="E19" s="189"/>
      <c r="F19" s="189"/>
      <c r="I19" s="189"/>
      <c r="J19" s="189"/>
      <c r="K19" s="189"/>
      <c r="L19" s="189"/>
      <c r="M19" s="189"/>
    </row>
    <row r="20" spans="1:13">
      <c r="A20" s="175"/>
    </row>
    <row r="21" spans="1:13">
      <c r="A21" s="175"/>
    </row>
    <row r="22" spans="1:13">
      <c r="A22" s="175"/>
    </row>
    <row r="23" spans="1:13">
      <c r="A23" s="175"/>
    </row>
    <row r="24" spans="1:13">
      <c r="A24" s="175"/>
    </row>
    <row r="25" spans="1:13">
      <c r="A25" s="175"/>
    </row>
    <row r="26" spans="1:13">
      <c r="A26" s="175"/>
    </row>
    <row r="27" spans="1:13">
      <c r="A27" s="175"/>
    </row>
    <row r="28" spans="1:13">
      <c r="A28" s="175"/>
    </row>
    <row r="29" spans="1:13">
      <c r="A29" s="175"/>
    </row>
    <row r="30" spans="1:13">
      <c r="A30" s="175"/>
    </row>
    <row r="31" spans="1:13">
      <c r="A31" s="175"/>
    </row>
    <row r="32" spans="1:13">
      <c r="A32" s="175"/>
    </row>
    <row r="33" spans="1:1">
      <c r="A33" s="175"/>
    </row>
    <row r="34" spans="1:1">
      <c r="A34" s="175"/>
    </row>
    <row r="35" spans="1:1">
      <c r="A35" s="175"/>
    </row>
    <row r="36" spans="1:1">
      <c r="A36" s="175"/>
    </row>
  </sheetData>
  <mergeCells count="5">
    <mergeCell ref="A1:N1"/>
    <mergeCell ref="A3:B3"/>
    <mergeCell ref="A17:M17"/>
    <mergeCell ref="A18:M18"/>
    <mergeCell ref="A2:N2"/>
  </mergeCells>
  <phoneticPr fontId="4" type="noConversion"/>
  <printOptions horizontalCentered="1"/>
  <pageMargins left="0.23622047244094491" right="0.23622047244094491" top="0.5" bottom="0.31496062992125984" header="0.31496062992125984" footer="0.31496062992125984"/>
  <pageSetup paperSize="9" scale="71" orientation="landscape" blackAndWhite="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L30"/>
  <sheetViews>
    <sheetView showZeros="0" topLeftCell="A2" workbookViewId="0">
      <selection activeCell="N11" sqref="N11"/>
    </sheetView>
  </sheetViews>
  <sheetFormatPr defaultRowHeight="13.5"/>
  <cols>
    <col min="1" max="1" width="33.5" style="193" customWidth="1"/>
    <col min="2" max="2" width="14.5" style="363" customWidth="1"/>
    <col min="3" max="3" width="9.25" style="207" hidden="1" customWidth="1"/>
    <col min="4" max="4" width="34.25" style="193" customWidth="1"/>
    <col min="5" max="5" width="14.5" style="363" customWidth="1"/>
    <col min="6" max="6" width="12.125" style="193" hidden="1" customWidth="1"/>
    <col min="7" max="7" width="11.625" style="193" hidden="1" customWidth="1"/>
    <col min="8" max="8" width="7.125" style="193" hidden="1" customWidth="1"/>
    <col min="9" max="9" width="11.625" style="193" hidden="1" customWidth="1"/>
    <col min="10" max="10" width="13" style="193" hidden="1" customWidth="1"/>
    <col min="11" max="12" width="15.5" style="193" hidden="1" customWidth="1"/>
    <col min="13" max="16384" width="9" style="193"/>
  </cols>
  <sheetData>
    <row r="1" spans="1:12" ht="18" customHeight="1">
      <c r="A1" s="428" t="s">
        <v>328</v>
      </c>
      <c r="B1" s="428"/>
      <c r="C1" s="428"/>
      <c r="D1" s="428"/>
      <c r="E1" s="428"/>
      <c r="F1" s="428"/>
    </row>
    <row r="2" spans="1:12" ht="22.5">
      <c r="A2" s="427" t="s">
        <v>50</v>
      </c>
      <c r="B2" s="427"/>
      <c r="C2" s="427"/>
      <c r="D2" s="427"/>
      <c r="E2" s="427"/>
      <c r="F2" s="427"/>
    </row>
    <row r="3" spans="1:12" ht="22.5">
      <c r="A3" s="194"/>
      <c r="B3" s="357"/>
      <c r="C3" s="195"/>
      <c r="D3" s="194"/>
      <c r="E3" s="446" t="s">
        <v>109</v>
      </c>
      <c r="F3" s="446"/>
    </row>
    <row r="4" spans="1:12" ht="18.75">
      <c r="A4" s="196" t="s">
        <v>138</v>
      </c>
      <c r="B4" s="358" t="s">
        <v>106</v>
      </c>
      <c r="C4" s="26" t="s">
        <v>222</v>
      </c>
      <c r="D4" s="196" t="s">
        <v>87</v>
      </c>
      <c r="E4" s="358" t="s">
        <v>106</v>
      </c>
      <c r="F4" s="1" t="s">
        <v>222</v>
      </c>
    </row>
    <row r="5" spans="1:12" ht="18.75">
      <c r="A5" s="196" t="s">
        <v>113</v>
      </c>
      <c r="B5" s="359">
        <v>3067.38</v>
      </c>
      <c r="C5" s="198">
        <v>2.8282531441663536</v>
      </c>
      <c r="D5" s="196" t="s">
        <v>319</v>
      </c>
      <c r="E5" s="359">
        <v>3067.38</v>
      </c>
      <c r="F5" s="198">
        <v>-13.686705693666163</v>
      </c>
      <c r="G5" s="197"/>
    </row>
    <row r="6" spans="1:12" ht="19.5" thickBot="1">
      <c r="A6" s="2" t="s">
        <v>88</v>
      </c>
      <c r="B6" s="359">
        <v>296.33</v>
      </c>
      <c r="C6" s="198">
        <v>2.9</v>
      </c>
      <c r="D6" s="2" t="s">
        <v>89</v>
      </c>
      <c r="E6" s="359">
        <v>2997.81</v>
      </c>
      <c r="F6" s="198">
        <v>-9.1505581521587693</v>
      </c>
      <c r="G6" s="64">
        <v>0</v>
      </c>
      <c r="J6" s="265">
        <f>SUM(J7:J25)</f>
        <v>715565</v>
      </c>
    </row>
    <row r="7" spans="1:12">
      <c r="A7" s="84" t="s">
        <v>320</v>
      </c>
      <c r="B7" s="360">
        <v>126</v>
      </c>
      <c r="C7" s="200"/>
      <c r="D7" s="84" t="s">
        <v>93</v>
      </c>
      <c r="E7" s="360">
        <v>849.7</v>
      </c>
      <c r="F7" s="201"/>
      <c r="G7" s="64">
        <f>SUM(G8:G18)</f>
        <v>291100</v>
      </c>
      <c r="H7" s="64">
        <f>SUM(H8:H18)</f>
        <v>271700</v>
      </c>
      <c r="I7" s="193">
        <v>280600</v>
      </c>
      <c r="J7" s="293">
        <v>37679</v>
      </c>
      <c r="K7" s="290" t="s">
        <v>671</v>
      </c>
      <c r="L7" s="293">
        <v>37679</v>
      </c>
    </row>
    <row r="8" spans="1:12">
      <c r="A8" s="84" t="s">
        <v>90</v>
      </c>
      <c r="B8" s="360">
        <v>93.05</v>
      </c>
      <c r="C8" s="201"/>
      <c r="D8" s="84" t="s">
        <v>94</v>
      </c>
      <c r="E8" s="360"/>
      <c r="F8" s="201"/>
      <c r="G8" s="64">
        <v>100750</v>
      </c>
      <c r="H8" s="193">
        <f t="shared" ref="H8:H14" si="0">ROUND(G8*0.935,-2)</f>
        <v>94200</v>
      </c>
      <c r="K8" s="291" t="s">
        <v>672</v>
      </c>
      <c r="L8" s="293">
        <v>868</v>
      </c>
    </row>
    <row r="9" spans="1:12">
      <c r="A9" s="84" t="s">
        <v>96</v>
      </c>
      <c r="B9" s="360">
        <v>11.75</v>
      </c>
      <c r="C9" s="201"/>
      <c r="D9" s="84" t="s">
        <v>95</v>
      </c>
      <c r="E9" s="360">
        <v>5</v>
      </c>
      <c r="F9" s="201"/>
      <c r="G9" s="64">
        <v>48300</v>
      </c>
      <c r="H9" s="193">
        <f t="shared" si="0"/>
        <v>45200</v>
      </c>
      <c r="J9" s="293">
        <v>868</v>
      </c>
      <c r="K9" s="292" t="s">
        <v>673</v>
      </c>
      <c r="L9" s="293">
        <v>36773</v>
      </c>
    </row>
    <row r="10" spans="1:12">
      <c r="A10" s="84" t="s">
        <v>98</v>
      </c>
      <c r="B10" s="360">
        <v>5.2</v>
      </c>
      <c r="C10" s="201"/>
      <c r="D10" s="84" t="s">
        <v>97</v>
      </c>
      <c r="E10" s="360"/>
      <c r="F10" s="201"/>
      <c r="G10" s="64">
        <v>6000</v>
      </c>
      <c r="H10" s="193">
        <f t="shared" si="0"/>
        <v>5600</v>
      </c>
      <c r="J10" s="293">
        <v>36773</v>
      </c>
      <c r="K10" s="292" t="s">
        <v>674</v>
      </c>
      <c r="L10" s="293">
        <v>218712</v>
      </c>
    </row>
    <row r="11" spans="1:12">
      <c r="A11" s="84" t="s">
        <v>321</v>
      </c>
      <c r="B11" s="360">
        <v>13</v>
      </c>
      <c r="C11" s="201"/>
      <c r="D11" s="84" t="s">
        <v>706</v>
      </c>
      <c r="E11" s="360"/>
      <c r="F11" s="201"/>
      <c r="G11" s="64">
        <v>24000</v>
      </c>
      <c r="H11" s="193">
        <f t="shared" si="0"/>
        <v>22400</v>
      </c>
      <c r="J11" s="293">
        <v>13957</v>
      </c>
      <c r="K11" s="292" t="s">
        <v>675</v>
      </c>
      <c r="L11" s="293">
        <v>11972</v>
      </c>
    </row>
    <row r="12" spans="1:12">
      <c r="A12" s="84" t="s">
        <v>100</v>
      </c>
      <c r="B12" s="360"/>
      <c r="C12" s="201"/>
      <c r="D12" s="84" t="s">
        <v>707</v>
      </c>
      <c r="E12" s="360">
        <v>154.71</v>
      </c>
      <c r="F12" s="201"/>
      <c r="G12" s="64">
        <v>16500</v>
      </c>
      <c r="H12" s="193">
        <f t="shared" si="0"/>
        <v>15400</v>
      </c>
      <c r="J12" s="293">
        <v>11972</v>
      </c>
      <c r="K12" s="292" t="s">
        <v>676</v>
      </c>
      <c r="L12" s="293">
        <v>78221</v>
      </c>
    </row>
    <row r="13" spans="1:12">
      <c r="A13" s="84" t="s">
        <v>102</v>
      </c>
      <c r="B13" s="360"/>
      <c r="C13" s="201"/>
      <c r="D13" s="84" t="s">
        <v>708</v>
      </c>
      <c r="E13" s="360">
        <v>426.81</v>
      </c>
      <c r="F13" s="201"/>
      <c r="G13" s="64">
        <v>8500</v>
      </c>
      <c r="H13" s="193">
        <f t="shared" si="0"/>
        <v>7900</v>
      </c>
      <c r="J13" s="293">
        <v>78221</v>
      </c>
      <c r="K13" s="292" t="s">
        <v>677</v>
      </c>
      <c r="L13" s="293">
        <v>110875</v>
      </c>
    </row>
    <row r="14" spans="1:12">
      <c r="A14" s="84" t="s">
        <v>83</v>
      </c>
      <c r="B14" s="360">
        <v>1</v>
      </c>
      <c r="C14" s="201"/>
      <c r="D14" s="84" t="s">
        <v>709</v>
      </c>
      <c r="E14" s="360">
        <v>150.51</v>
      </c>
      <c r="F14" s="201"/>
      <c r="G14" s="64">
        <v>22500</v>
      </c>
      <c r="H14" s="193">
        <f t="shared" si="0"/>
        <v>21000</v>
      </c>
      <c r="J14" s="293">
        <v>110875</v>
      </c>
      <c r="K14" s="292" t="s">
        <v>678</v>
      </c>
      <c r="L14" s="293">
        <v>26810</v>
      </c>
    </row>
    <row r="15" spans="1:12">
      <c r="A15" s="84" t="s">
        <v>371</v>
      </c>
      <c r="B15" s="360">
        <v>1</v>
      </c>
      <c r="C15" s="201"/>
      <c r="D15" s="84" t="s">
        <v>710</v>
      </c>
      <c r="E15" s="360"/>
      <c r="F15" s="201"/>
      <c r="G15" s="64">
        <v>18000</v>
      </c>
      <c r="H15" s="193">
        <f>ROUND(G15*0.93,-2)</f>
        <v>16700</v>
      </c>
      <c r="J15" s="293">
        <v>26810</v>
      </c>
      <c r="K15" s="292" t="s">
        <v>679</v>
      </c>
      <c r="L15" s="293">
        <v>223887</v>
      </c>
    </row>
    <row r="16" spans="1:12">
      <c r="A16" s="84" t="s">
        <v>364</v>
      </c>
      <c r="B16" s="360"/>
      <c r="C16" s="201"/>
      <c r="D16" s="84" t="s">
        <v>711</v>
      </c>
      <c r="E16" s="360">
        <v>403.56</v>
      </c>
      <c r="F16" s="201"/>
      <c r="G16" s="64">
        <v>5800</v>
      </c>
      <c r="H16" s="193">
        <f>ROUND(G16*0.93,-2)</f>
        <v>5400</v>
      </c>
      <c r="J16" s="293">
        <v>223887</v>
      </c>
      <c r="K16" s="292" t="s">
        <v>680</v>
      </c>
      <c r="L16" s="293">
        <v>76521</v>
      </c>
    </row>
    <row r="17" spans="1:12">
      <c r="A17" s="84" t="s">
        <v>365</v>
      </c>
      <c r="B17" s="360"/>
      <c r="C17" s="201"/>
      <c r="D17" s="84" t="s">
        <v>712</v>
      </c>
      <c r="E17" s="360">
        <v>575.73</v>
      </c>
      <c r="F17" s="201"/>
      <c r="G17" s="64">
        <v>40000</v>
      </c>
      <c r="H17" s="193">
        <f>ROUND(G17*0.93,-2)</f>
        <v>37200</v>
      </c>
      <c r="J17" s="293">
        <v>76521</v>
      </c>
      <c r="K17" s="292" t="s">
        <v>681</v>
      </c>
      <c r="L17" s="293">
        <v>40169</v>
      </c>
    </row>
    <row r="18" spans="1:12">
      <c r="A18" s="84" t="s">
        <v>366</v>
      </c>
      <c r="B18" s="360">
        <v>1</v>
      </c>
      <c r="C18" s="201"/>
      <c r="D18" s="84" t="s">
        <v>713</v>
      </c>
      <c r="E18" s="360">
        <v>12.06</v>
      </c>
      <c r="F18" s="201"/>
      <c r="G18" s="64">
        <v>750</v>
      </c>
      <c r="H18" s="193">
        <f>ROUND(G18*0.93,-2)</f>
        <v>700</v>
      </c>
      <c r="J18" s="293">
        <v>40169</v>
      </c>
      <c r="K18" s="292" t="s">
        <v>682</v>
      </c>
      <c r="L18" s="293">
        <v>9953</v>
      </c>
    </row>
    <row r="19" spans="1:12" ht="14.25">
      <c r="A19" s="84" t="s">
        <v>322</v>
      </c>
      <c r="B19" s="359">
        <v>170.33</v>
      </c>
      <c r="C19" s="201"/>
      <c r="D19" s="84" t="s">
        <v>714</v>
      </c>
      <c r="E19" s="360"/>
      <c r="F19" s="201"/>
      <c r="G19" s="199"/>
      <c r="J19" s="293">
        <v>210</v>
      </c>
      <c r="K19" s="292" t="s">
        <v>683</v>
      </c>
      <c r="L19" s="293">
        <v>9081</v>
      </c>
    </row>
    <row r="20" spans="1:12">
      <c r="A20" s="84" t="s">
        <v>103</v>
      </c>
      <c r="B20" s="360">
        <v>6</v>
      </c>
      <c r="C20" s="201"/>
      <c r="D20" s="84" t="s">
        <v>715</v>
      </c>
      <c r="E20" s="360"/>
      <c r="F20" s="201"/>
      <c r="G20" s="199"/>
      <c r="J20" s="293">
        <v>9081</v>
      </c>
      <c r="K20" s="292" t="s">
        <v>684</v>
      </c>
      <c r="L20" s="293">
        <v>2159</v>
      </c>
    </row>
    <row r="21" spans="1:12" ht="16.149999999999999" customHeight="1">
      <c r="A21" s="84" t="s">
        <v>104</v>
      </c>
      <c r="B21" s="360"/>
      <c r="C21" s="201"/>
      <c r="D21" s="84" t="s">
        <v>716</v>
      </c>
      <c r="E21" s="360">
        <v>126.62</v>
      </c>
      <c r="F21" s="201"/>
      <c r="G21" s="199"/>
      <c r="J21" s="293">
        <v>31981</v>
      </c>
      <c r="K21" s="292" t="s">
        <v>685</v>
      </c>
      <c r="L21" s="293">
        <v>4483</v>
      </c>
    </row>
    <row r="22" spans="1:12">
      <c r="A22" s="203" t="s">
        <v>324</v>
      </c>
      <c r="B22" s="360">
        <v>4.32</v>
      </c>
      <c r="C22" s="201"/>
      <c r="D22" s="84" t="s">
        <v>717</v>
      </c>
      <c r="E22" s="360"/>
      <c r="F22" s="201"/>
      <c r="G22" s="199"/>
      <c r="J22" s="293">
        <v>2159</v>
      </c>
      <c r="K22" s="292" t="s">
        <v>686</v>
      </c>
      <c r="L22" s="293">
        <v>21131</v>
      </c>
    </row>
    <row r="23" spans="1:12">
      <c r="A23" s="204" t="s">
        <v>325</v>
      </c>
      <c r="B23" s="360"/>
      <c r="C23" s="201"/>
      <c r="D23" s="84" t="s">
        <v>718</v>
      </c>
      <c r="E23" s="360">
        <v>32.33</v>
      </c>
      <c r="F23" s="201"/>
      <c r="G23" s="199"/>
      <c r="J23" s="293">
        <v>4483</v>
      </c>
      <c r="K23" s="292" t="s">
        <v>687</v>
      </c>
      <c r="L23" s="293">
        <v>9919</v>
      </c>
    </row>
    <row r="24" spans="1:12" ht="14.25">
      <c r="A24" s="84" t="s">
        <v>105</v>
      </c>
      <c r="B24" s="360">
        <v>160</v>
      </c>
      <c r="C24" s="206"/>
      <c r="D24" s="84" t="s">
        <v>719</v>
      </c>
      <c r="E24" s="360">
        <v>25</v>
      </c>
      <c r="F24" s="201"/>
      <c r="G24" s="199"/>
      <c r="J24" s="202"/>
    </row>
    <row r="25" spans="1:12">
      <c r="A25" s="205"/>
      <c r="B25" s="361"/>
      <c r="C25" s="206"/>
      <c r="D25" s="84" t="s">
        <v>720</v>
      </c>
      <c r="E25" s="360">
        <v>235.78</v>
      </c>
      <c r="F25" s="201"/>
      <c r="G25" s="199"/>
      <c r="J25" s="293">
        <v>9919</v>
      </c>
    </row>
    <row r="26" spans="1:12" ht="18.75">
      <c r="A26" s="2" t="s">
        <v>326</v>
      </c>
      <c r="B26" s="359">
        <v>2771.05</v>
      </c>
      <c r="C26" s="198">
        <v>-35.027883659223498</v>
      </c>
      <c r="D26" s="2" t="s">
        <v>327</v>
      </c>
      <c r="E26" s="359">
        <v>69.569999999999993</v>
      </c>
      <c r="F26" s="198">
        <v>-35.122258092832269</v>
      </c>
      <c r="G26" s="197"/>
    </row>
    <row r="27" spans="1:12">
      <c r="A27" s="84" t="s">
        <v>367</v>
      </c>
      <c r="B27" s="362">
        <v>2399.81</v>
      </c>
      <c r="C27" s="201"/>
      <c r="D27" s="84" t="s">
        <v>369</v>
      </c>
      <c r="E27" s="360">
        <v>45</v>
      </c>
      <c r="F27" s="201"/>
    </row>
    <row r="28" spans="1:12">
      <c r="A28" s="84" t="s">
        <v>704</v>
      </c>
      <c r="B28" s="360">
        <v>24.57</v>
      </c>
      <c r="C28" s="201"/>
      <c r="D28" s="84" t="s">
        <v>721</v>
      </c>
      <c r="E28" s="360"/>
      <c r="F28" s="201"/>
    </row>
    <row r="29" spans="1:12">
      <c r="A29" s="84" t="s">
        <v>705</v>
      </c>
      <c r="B29" s="362">
        <v>346.67</v>
      </c>
      <c r="C29" s="201"/>
      <c r="D29" s="84" t="s">
        <v>722</v>
      </c>
      <c r="E29" s="360">
        <v>24.57</v>
      </c>
      <c r="F29" s="84"/>
    </row>
    <row r="30" spans="1:12" ht="53.25" customHeight="1">
      <c r="A30" s="447" t="s">
        <v>345</v>
      </c>
      <c r="B30" s="447"/>
      <c r="C30" s="447"/>
      <c r="D30" s="447"/>
      <c r="E30" s="447"/>
      <c r="F30" s="356"/>
    </row>
  </sheetData>
  <mergeCells count="4">
    <mergeCell ref="A2:F2"/>
    <mergeCell ref="E3:F3"/>
    <mergeCell ref="A1:F1"/>
    <mergeCell ref="A30:E30"/>
  </mergeCells>
  <phoneticPr fontId="2" type="noConversion"/>
  <printOptions horizontalCentered="1"/>
  <pageMargins left="0.23622047244094491" right="0.23622047244094491" top="0.51181102362204722" bottom="0" header="0.31496062992125984" footer="0.31496062992125984"/>
  <pageSetup paperSize="9"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sheetPr codeName="Sheet13">
    <tabColor rgb="FF7030A0"/>
  </sheetPr>
  <dimension ref="A1:B77"/>
  <sheetViews>
    <sheetView workbookViewId="0">
      <pane ySplit="4" topLeftCell="A5" activePane="bottomLeft" state="frozen"/>
      <selection activeCell="D13" sqref="D13"/>
      <selection pane="bottomLeft" activeCell="D14" sqref="D14"/>
    </sheetView>
  </sheetViews>
  <sheetFormatPr defaultColWidth="21.5" defaultRowHeight="14.25"/>
  <cols>
    <col min="1" max="1" width="42.5" style="268" customWidth="1"/>
    <col min="2" max="2" width="30.625" style="366" customWidth="1"/>
    <col min="3" max="16384" width="21.5" style="30"/>
  </cols>
  <sheetData>
    <row r="1" spans="1:2" ht="18.75">
      <c r="A1" s="428" t="s">
        <v>329</v>
      </c>
      <c r="B1" s="428"/>
    </row>
    <row r="2" spans="1:2" s="31" customFormat="1" ht="22.5">
      <c r="A2" s="427" t="s">
        <v>51</v>
      </c>
      <c r="B2" s="427"/>
    </row>
    <row r="3" spans="1:2" ht="27" customHeight="1">
      <c r="A3" s="448" t="s">
        <v>124</v>
      </c>
      <c r="B3" s="448"/>
    </row>
    <row r="4" spans="1:2" ht="24" customHeight="1">
      <c r="A4" s="266" t="s">
        <v>123</v>
      </c>
      <c r="B4" s="358" t="s">
        <v>208</v>
      </c>
    </row>
    <row r="5" spans="1:2" ht="25.5" customHeight="1">
      <c r="A5" s="86" t="s">
        <v>89</v>
      </c>
      <c r="B5" s="364">
        <v>2997.81</v>
      </c>
    </row>
    <row r="6" spans="1:2" ht="20.100000000000001" customHeight="1">
      <c r="A6" s="267" t="s">
        <v>478</v>
      </c>
      <c r="B6" s="365">
        <v>849.7</v>
      </c>
    </row>
    <row r="7" spans="1:2" ht="20.100000000000001" customHeight="1">
      <c r="A7" s="267" t="s">
        <v>431</v>
      </c>
      <c r="B7" s="365">
        <v>28.85</v>
      </c>
    </row>
    <row r="8" spans="1:2" ht="20.100000000000001" customHeight="1">
      <c r="A8" s="267" t="s">
        <v>166</v>
      </c>
      <c r="B8" s="365">
        <v>28.65</v>
      </c>
    </row>
    <row r="9" spans="1:2" ht="20.100000000000001" customHeight="1">
      <c r="A9" s="267" t="s">
        <v>432</v>
      </c>
      <c r="B9" s="365">
        <v>0.2</v>
      </c>
    </row>
    <row r="10" spans="1:2" ht="20.100000000000001" customHeight="1">
      <c r="A10" s="267" t="s">
        <v>434</v>
      </c>
      <c r="B10" s="365">
        <v>427.74</v>
      </c>
    </row>
    <row r="11" spans="1:2" ht="20.100000000000001" customHeight="1">
      <c r="A11" s="267" t="s">
        <v>166</v>
      </c>
      <c r="B11" s="365">
        <v>315.06</v>
      </c>
    </row>
    <row r="12" spans="1:2" ht="20.100000000000001" customHeight="1">
      <c r="A12" s="267" t="s">
        <v>432</v>
      </c>
      <c r="B12" s="365">
        <v>59.56</v>
      </c>
    </row>
    <row r="13" spans="1:2" ht="20.100000000000001" customHeight="1">
      <c r="A13" s="267" t="s">
        <v>435</v>
      </c>
      <c r="B13" s="365">
        <v>53.12</v>
      </c>
    </row>
    <row r="14" spans="1:2">
      <c r="A14" s="267" t="s">
        <v>436</v>
      </c>
      <c r="B14" s="365">
        <v>119.6</v>
      </c>
    </row>
    <row r="15" spans="1:2">
      <c r="A15" s="267" t="s">
        <v>166</v>
      </c>
      <c r="B15" s="365">
        <v>119.6</v>
      </c>
    </row>
    <row r="16" spans="1:2">
      <c r="A16" s="267" t="s">
        <v>437</v>
      </c>
      <c r="B16" s="365">
        <v>17.940000000000001</v>
      </c>
    </row>
    <row r="17" spans="1:2">
      <c r="A17" s="267" t="s">
        <v>166</v>
      </c>
      <c r="B17" s="365">
        <v>17.940000000000001</v>
      </c>
    </row>
    <row r="18" spans="1:2">
      <c r="A18" s="267" t="s">
        <v>438</v>
      </c>
      <c r="B18" s="365">
        <v>47.56</v>
      </c>
    </row>
    <row r="19" spans="1:2">
      <c r="A19" s="267" t="s">
        <v>166</v>
      </c>
      <c r="B19" s="365">
        <v>47.56</v>
      </c>
    </row>
    <row r="20" spans="1:2">
      <c r="A20" s="267" t="s">
        <v>439</v>
      </c>
      <c r="B20" s="365">
        <v>208</v>
      </c>
    </row>
    <row r="21" spans="1:2">
      <c r="A21" s="267" t="s">
        <v>166</v>
      </c>
      <c r="B21" s="365">
        <v>203</v>
      </c>
    </row>
    <row r="22" spans="1:2">
      <c r="A22" s="267" t="s">
        <v>84</v>
      </c>
      <c r="B22" s="365">
        <v>5</v>
      </c>
    </row>
    <row r="23" spans="1:2">
      <c r="A23" s="267" t="s">
        <v>473</v>
      </c>
      <c r="B23" s="365">
        <v>5</v>
      </c>
    </row>
    <row r="24" spans="1:2">
      <c r="A24" s="267" t="s">
        <v>440</v>
      </c>
      <c r="B24" s="365">
        <v>5</v>
      </c>
    </row>
    <row r="25" spans="1:2">
      <c r="A25" s="267" t="s">
        <v>441</v>
      </c>
      <c r="B25" s="365">
        <v>5</v>
      </c>
    </row>
    <row r="26" spans="1:2">
      <c r="A26" s="267" t="s">
        <v>723</v>
      </c>
      <c r="B26" s="365">
        <v>154.71</v>
      </c>
    </row>
    <row r="27" spans="1:2">
      <c r="A27" s="267" t="s">
        <v>442</v>
      </c>
      <c r="B27" s="365">
        <v>154.71</v>
      </c>
    </row>
    <row r="28" spans="1:2">
      <c r="A28" s="267" t="s">
        <v>443</v>
      </c>
      <c r="B28" s="365">
        <v>154.71</v>
      </c>
    </row>
    <row r="29" spans="1:2">
      <c r="A29" s="267" t="s">
        <v>0</v>
      </c>
      <c r="B29" s="365">
        <v>426.81</v>
      </c>
    </row>
    <row r="30" spans="1:2">
      <c r="A30" s="267" t="s">
        <v>444</v>
      </c>
      <c r="B30" s="365">
        <v>44.99</v>
      </c>
    </row>
    <row r="31" spans="1:2">
      <c r="A31" s="267" t="s">
        <v>474</v>
      </c>
      <c r="B31" s="365">
        <v>40.270000000000003</v>
      </c>
    </row>
    <row r="32" spans="1:2">
      <c r="A32" s="267" t="s">
        <v>445</v>
      </c>
      <c r="B32" s="365">
        <v>106.24</v>
      </c>
    </row>
    <row r="33" spans="1:2">
      <c r="A33" s="267" t="s">
        <v>446</v>
      </c>
      <c r="B33" s="365">
        <v>53.12</v>
      </c>
    </row>
    <row r="34" spans="1:2">
      <c r="A34" s="267" t="s">
        <v>447</v>
      </c>
      <c r="B34" s="365">
        <v>82.08</v>
      </c>
    </row>
    <row r="35" spans="1:2">
      <c r="A35" s="267" t="s">
        <v>448</v>
      </c>
      <c r="B35" s="365">
        <v>5</v>
      </c>
    </row>
    <row r="36" spans="1:2">
      <c r="A36" s="267" t="s">
        <v>449</v>
      </c>
      <c r="B36" s="365">
        <v>41.12</v>
      </c>
    </row>
    <row r="37" spans="1:2">
      <c r="A37" s="267" t="s">
        <v>85</v>
      </c>
      <c r="B37" s="365">
        <v>2.04</v>
      </c>
    </row>
    <row r="38" spans="1:2">
      <c r="A38" s="267" t="s">
        <v>475</v>
      </c>
      <c r="B38" s="365">
        <v>0.34</v>
      </c>
    </row>
    <row r="39" spans="1:2">
      <c r="A39" s="267" t="s">
        <v>433</v>
      </c>
      <c r="B39" s="365">
        <v>48.37</v>
      </c>
    </row>
    <row r="40" spans="1:2">
      <c r="A40" s="267" t="s">
        <v>450</v>
      </c>
      <c r="B40" s="365">
        <v>3.23</v>
      </c>
    </row>
    <row r="41" spans="1:2">
      <c r="A41" s="267" t="s">
        <v>1</v>
      </c>
      <c r="B41" s="365">
        <v>150.51</v>
      </c>
    </row>
    <row r="42" spans="1:2">
      <c r="A42" s="267" t="s">
        <v>451</v>
      </c>
      <c r="B42" s="365">
        <v>50.36</v>
      </c>
    </row>
    <row r="43" spans="1:2">
      <c r="A43" s="267" t="s">
        <v>166</v>
      </c>
      <c r="B43" s="365">
        <v>50.36</v>
      </c>
    </row>
    <row r="44" spans="1:2">
      <c r="A44" s="267" t="s">
        <v>452</v>
      </c>
      <c r="B44" s="365">
        <f>SUM(B45:B48)</f>
        <v>100.15</v>
      </c>
    </row>
    <row r="45" spans="1:2">
      <c r="A45" s="267" t="s">
        <v>453</v>
      </c>
      <c r="B45" s="365">
        <v>29.5</v>
      </c>
    </row>
    <row r="46" spans="1:2">
      <c r="A46" s="267" t="s">
        <v>454</v>
      </c>
      <c r="B46" s="365">
        <v>26.94</v>
      </c>
    </row>
    <row r="47" spans="1:2">
      <c r="A47" s="267" t="s">
        <v>455</v>
      </c>
      <c r="B47" s="365">
        <v>31.76</v>
      </c>
    </row>
    <row r="48" spans="1:2">
      <c r="A48" s="267" t="s">
        <v>456</v>
      </c>
      <c r="B48" s="367">
        <v>11.95</v>
      </c>
    </row>
    <row r="49" spans="1:2">
      <c r="A49" s="267" t="s">
        <v>2</v>
      </c>
      <c r="B49" s="405">
        <v>403.56</v>
      </c>
    </row>
    <row r="50" spans="1:2">
      <c r="A50" s="267" t="s">
        <v>458</v>
      </c>
      <c r="B50" s="405">
        <v>119.66</v>
      </c>
    </row>
    <row r="51" spans="1:2">
      <c r="A51" s="267" t="s">
        <v>166</v>
      </c>
      <c r="B51" s="405">
        <v>53.59</v>
      </c>
    </row>
    <row r="52" spans="1:2">
      <c r="A52" s="267" t="s">
        <v>459</v>
      </c>
      <c r="B52" s="405">
        <v>17.38</v>
      </c>
    </row>
    <row r="53" spans="1:2">
      <c r="A53" s="267" t="s">
        <v>460</v>
      </c>
      <c r="B53" s="405">
        <v>48.69</v>
      </c>
    </row>
    <row r="54" spans="1:2">
      <c r="A54" s="267" t="s">
        <v>461</v>
      </c>
      <c r="B54" s="405">
        <v>165</v>
      </c>
    </row>
    <row r="55" spans="1:2">
      <c r="A55" s="267" t="s">
        <v>462</v>
      </c>
      <c r="B55" s="405">
        <v>165</v>
      </c>
    </row>
    <row r="56" spans="1:2">
      <c r="A56" s="267" t="s">
        <v>463</v>
      </c>
      <c r="B56" s="405">
        <v>68</v>
      </c>
    </row>
    <row r="57" spans="1:2">
      <c r="A57" s="267" t="s">
        <v>464</v>
      </c>
      <c r="B57" s="406">
        <v>68</v>
      </c>
    </row>
    <row r="58" spans="1:2">
      <c r="A58" s="267" t="s">
        <v>465</v>
      </c>
      <c r="B58" s="405">
        <v>50.9</v>
      </c>
    </row>
    <row r="59" spans="1:2">
      <c r="A59" s="267" t="s">
        <v>466</v>
      </c>
      <c r="B59" s="405">
        <v>50.9</v>
      </c>
    </row>
    <row r="60" spans="1:2">
      <c r="A60" s="267" t="s">
        <v>3</v>
      </c>
      <c r="B60" s="405">
        <v>575.73</v>
      </c>
    </row>
    <row r="61" spans="1:2">
      <c r="A61" s="267" t="s">
        <v>467</v>
      </c>
      <c r="B61" s="365">
        <v>296.97000000000003</v>
      </c>
    </row>
    <row r="62" spans="1:2">
      <c r="A62" s="267" t="s">
        <v>724</v>
      </c>
      <c r="B62" s="365">
        <v>296.97000000000003</v>
      </c>
    </row>
    <row r="63" spans="1:2">
      <c r="A63" s="267" t="s">
        <v>468</v>
      </c>
      <c r="B63" s="365">
        <f>SUM(B64:B65)</f>
        <v>278.76</v>
      </c>
    </row>
    <row r="64" spans="1:2">
      <c r="A64" s="267" t="s">
        <v>476</v>
      </c>
      <c r="B64" s="365">
        <v>16</v>
      </c>
    </row>
    <row r="65" spans="1:2">
      <c r="A65" s="267" t="s">
        <v>469</v>
      </c>
      <c r="B65" s="365">
        <v>262.76</v>
      </c>
    </row>
    <row r="66" spans="1:2">
      <c r="A66" s="267" t="s">
        <v>4</v>
      </c>
      <c r="B66" s="365">
        <v>12.06</v>
      </c>
    </row>
    <row r="67" spans="1:2">
      <c r="A67" s="267" t="s">
        <v>470</v>
      </c>
      <c r="B67" s="365">
        <v>12.06</v>
      </c>
    </row>
    <row r="68" spans="1:2">
      <c r="A68" s="267" t="s">
        <v>5</v>
      </c>
      <c r="B68" s="365">
        <v>126.62</v>
      </c>
    </row>
    <row r="69" spans="1:2">
      <c r="A69" s="267" t="s">
        <v>471</v>
      </c>
      <c r="B69" s="365">
        <v>126.62</v>
      </c>
    </row>
    <row r="70" spans="1:2">
      <c r="A70" s="267" t="s">
        <v>6</v>
      </c>
      <c r="B70" s="365">
        <v>32.33</v>
      </c>
    </row>
    <row r="71" spans="1:2">
      <c r="A71" s="267" t="s">
        <v>166</v>
      </c>
      <c r="B71" s="365">
        <v>32.33</v>
      </c>
    </row>
    <row r="72" spans="1:2">
      <c r="A72" s="267" t="s">
        <v>7</v>
      </c>
      <c r="B72" s="365">
        <v>25</v>
      </c>
    </row>
    <row r="73" spans="1:2">
      <c r="A73" s="267" t="s">
        <v>8</v>
      </c>
      <c r="B73" s="365">
        <v>235.78</v>
      </c>
    </row>
    <row r="74" spans="1:2">
      <c r="A74" s="267" t="s">
        <v>725</v>
      </c>
      <c r="B74" s="365">
        <v>20</v>
      </c>
    </row>
    <row r="75" spans="1:2">
      <c r="A75" s="267" t="s">
        <v>726</v>
      </c>
      <c r="B75" s="365">
        <v>215.78</v>
      </c>
    </row>
    <row r="76" spans="1:2">
      <c r="A76" s="267" t="s">
        <v>477</v>
      </c>
      <c r="B76" s="365">
        <v>215.78</v>
      </c>
    </row>
    <row r="77" spans="1:2" ht="47.45" customHeight="1">
      <c r="A77" s="449" t="s">
        <v>32</v>
      </c>
      <c r="B77" s="449"/>
    </row>
  </sheetData>
  <mergeCells count="4">
    <mergeCell ref="A2:B2"/>
    <mergeCell ref="A3:B3"/>
    <mergeCell ref="A1:B1"/>
    <mergeCell ref="A77:B77"/>
  </mergeCells>
  <phoneticPr fontId="2"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sheetPr codeName="Sheet14">
    <tabColor rgb="FF7030A0"/>
  </sheetPr>
  <dimension ref="A1:G20"/>
  <sheetViews>
    <sheetView showZeros="0" workbookViewId="0">
      <selection activeCell="F17" sqref="F17"/>
    </sheetView>
  </sheetViews>
  <sheetFormatPr defaultRowHeight="12.75"/>
  <cols>
    <col min="1" max="1" width="37" style="5" customWidth="1"/>
    <col min="2" max="4" width="18.125" style="375" customWidth="1"/>
    <col min="5" max="5" width="16.5" style="5" customWidth="1"/>
    <col min="6" max="16384" width="9" style="5"/>
  </cols>
  <sheetData>
    <row r="1" spans="1:7" ht="20.25" customHeight="1">
      <c r="A1" s="428" t="s">
        <v>318</v>
      </c>
      <c r="B1" s="428"/>
      <c r="C1" s="428"/>
      <c r="D1" s="428"/>
    </row>
    <row r="2" spans="1:7" ht="29.25" customHeight="1">
      <c r="A2" s="427" t="s">
        <v>51</v>
      </c>
      <c r="B2" s="427"/>
      <c r="C2" s="427"/>
      <c r="D2" s="427"/>
    </row>
    <row r="3" spans="1:7" ht="18" customHeight="1">
      <c r="A3" s="456" t="s">
        <v>130</v>
      </c>
      <c r="B3" s="457"/>
      <c r="C3" s="457"/>
      <c r="D3" s="457"/>
    </row>
    <row r="4" spans="1:7" ht="21" customHeight="1">
      <c r="A4" s="455"/>
      <c r="B4" s="455"/>
      <c r="C4" s="455"/>
      <c r="D4" s="368" t="s">
        <v>129</v>
      </c>
    </row>
    <row r="5" spans="1:7" s="6" customFormat="1" ht="24" customHeight="1">
      <c r="A5" s="452" t="s">
        <v>110</v>
      </c>
      <c r="B5" s="453" t="s">
        <v>155</v>
      </c>
      <c r="C5" s="454"/>
      <c r="D5" s="454"/>
    </row>
    <row r="6" spans="1:7" s="6" customFormat="1" ht="24" customHeight="1">
      <c r="A6" s="452"/>
      <c r="B6" s="369" t="s">
        <v>128</v>
      </c>
      <c r="C6" s="369" t="s">
        <v>127</v>
      </c>
      <c r="D6" s="369" t="s">
        <v>126</v>
      </c>
    </row>
    <row r="7" spans="1:7" ht="24" customHeight="1">
      <c r="A7" s="208" t="s">
        <v>125</v>
      </c>
      <c r="B7" s="370">
        <v>2997.81</v>
      </c>
      <c r="C7" s="370">
        <v>1960.22</v>
      </c>
      <c r="D7" s="370">
        <v>1037.5899999999999</v>
      </c>
    </row>
    <row r="8" spans="1:7" ht="20.100000000000001" customHeight="1">
      <c r="A8" s="209" t="s">
        <v>145</v>
      </c>
      <c r="B8" s="360">
        <v>849.7</v>
      </c>
      <c r="C8" s="371">
        <v>744.61</v>
      </c>
      <c r="D8" s="371">
        <v>105.09</v>
      </c>
      <c r="G8" s="407"/>
    </row>
    <row r="9" spans="1:7" ht="20.100000000000001" customHeight="1">
      <c r="A9" s="209" t="s">
        <v>146</v>
      </c>
      <c r="B9" s="360">
        <v>5</v>
      </c>
      <c r="C9" s="372"/>
      <c r="D9" s="371">
        <v>5</v>
      </c>
      <c r="G9" s="407"/>
    </row>
    <row r="10" spans="1:7" ht="20.100000000000001" customHeight="1">
      <c r="A10" s="85" t="s">
        <v>359</v>
      </c>
      <c r="B10" s="360">
        <v>154.71</v>
      </c>
      <c r="C10" s="373">
        <v>154.71</v>
      </c>
      <c r="D10" s="373"/>
      <c r="G10" s="407"/>
    </row>
    <row r="11" spans="1:7" ht="20.100000000000001" customHeight="1">
      <c r="A11" s="85" t="s">
        <v>147</v>
      </c>
      <c r="B11" s="360">
        <v>426.81</v>
      </c>
      <c r="C11" s="373">
        <v>334.81</v>
      </c>
      <c r="D11" s="373">
        <v>92</v>
      </c>
      <c r="G11" s="407"/>
    </row>
    <row r="12" spans="1:7" ht="20.100000000000001" customHeight="1">
      <c r="A12" s="85" t="s">
        <v>29</v>
      </c>
      <c r="B12" s="360">
        <v>150.51</v>
      </c>
      <c r="C12" s="373">
        <v>150.51</v>
      </c>
      <c r="D12" s="373"/>
      <c r="G12" s="407"/>
    </row>
    <row r="13" spans="1:7" ht="20.100000000000001" customHeight="1">
      <c r="A13" s="85" t="s">
        <v>149</v>
      </c>
      <c r="B13" s="360">
        <v>403.56</v>
      </c>
      <c r="C13" s="373">
        <v>119.66</v>
      </c>
      <c r="D13" s="373">
        <v>283.89999999999998</v>
      </c>
    </row>
    <row r="14" spans="1:7" ht="20.100000000000001" customHeight="1">
      <c r="A14" s="85" t="s">
        <v>150</v>
      </c>
      <c r="B14" s="360">
        <v>575.73</v>
      </c>
      <c r="C14" s="373">
        <v>296.97000000000003</v>
      </c>
      <c r="D14" s="373">
        <v>278.76</v>
      </c>
    </row>
    <row r="15" spans="1:7" ht="20.100000000000001" customHeight="1">
      <c r="A15" s="85" t="s">
        <v>151</v>
      </c>
      <c r="B15" s="360">
        <v>12.06</v>
      </c>
      <c r="C15" s="373"/>
      <c r="D15" s="373">
        <v>12.06</v>
      </c>
    </row>
    <row r="16" spans="1:7" ht="20.100000000000001" customHeight="1">
      <c r="A16" s="85" t="s">
        <v>152</v>
      </c>
      <c r="B16" s="360">
        <v>126.62</v>
      </c>
      <c r="C16" s="373">
        <v>126.62</v>
      </c>
      <c r="D16" s="373"/>
    </row>
    <row r="17" spans="1:4" ht="20.100000000000001" customHeight="1">
      <c r="A17" s="85" t="s">
        <v>472</v>
      </c>
      <c r="B17" s="360">
        <v>32.33</v>
      </c>
      <c r="C17" s="373">
        <v>32.33</v>
      </c>
      <c r="D17" s="373"/>
    </row>
    <row r="18" spans="1:4" ht="20.100000000000001" customHeight="1">
      <c r="A18" s="85" t="s">
        <v>153</v>
      </c>
      <c r="B18" s="360">
        <v>25</v>
      </c>
      <c r="C18" s="374"/>
      <c r="D18" s="373">
        <v>25</v>
      </c>
    </row>
    <row r="19" spans="1:4" ht="20.100000000000001" customHeight="1">
      <c r="A19" s="85" t="s">
        <v>154</v>
      </c>
      <c r="B19" s="360">
        <v>235.78</v>
      </c>
      <c r="C19" s="373"/>
      <c r="D19" s="373">
        <v>235.78</v>
      </c>
    </row>
    <row r="20" spans="1:4" ht="52.5" customHeight="1">
      <c r="A20" s="450" t="s">
        <v>33</v>
      </c>
      <c r="B20" s="451"/>
      <c r="C20" s="451"/>
      <c r="D20" s="451"/>
    </row>
  </sheetData>
  <mergeCells count="7">
    <mergeCell ref="A20:D20"/>
    <mergeCell ref="A1:D1"/>
    <mergeCell ref="A2:D2"/>
    <mergeCell ref="A5:A6"/>
    <mergeCell ref="B5:D5"/>
    <mergeCell ref="A4:C4"/>
    <mergeCell ref="A3:D3"/>
  </mergeCells>
  <phoneticPr fontId="2"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codeName="Sheet15">
    <tabColor rgb="FF7030A0"/>
  </sheetPr>
  <dimension ref="A1:B27"/>
  <sheetViews>
    <sheetView topLeftCell="A4" workbookViewId="0">
      <selection activeCell="D22" sqref="D22"/>
    </sheetView>
  </sheetViews>
  <sheetFormatPr defaultColWidth="21.5" defaultRowHeight="21.95" customHeight="1"/>
  <cols>
    <col min="1" max="1" width="52.25" style="3" customWidth="1"/>
    <col min="2" max="2" width="32.5" style="379" customWidth="1"/>
    <col min="3" max="16384" width="21.5" style="3"/>
  </cols>
  <sheetData>
    <row r="1" spans="1:2" ht="23.25" customHeight="1">
      <c r="A1" s="428" t="s">
        <v>330</v>
      </c>
      <c r="B1" s="428"/>
    </row>
    <row r="2" spans="1:2" s="4" customFormat="1" ht="30.75" customHeight="1">
      <c r="A2" s="427" t="s">
        <v>52</v>
      </c>
      <c r="B2" s="427"/>
    </row>
    <row r="3" spans="1:2" s="4" customFormat="1" ht="21" customHeight="1">
      <c r="A3" s="458" t="s">
        <v>120</v>
      </c>
      <c r="B3" s="458"/>
    </row>
    <row r="4" spans="1:2" ht="21.95" customHeight="1">
      <c r="A4" s="7"/>
      <c r="B4" s="376" t="s">
        <v>121</v>
      </c>
    </row>
    <row r="5" spans="1:2" ht="24" customHeight="1">
      <c r="A5" s="21" t="s">
        <v>122</v>
      </c>
      <c r="B5" s="337" t="s">
        <v>219</v>
      </c>
    </row>
    <row r="6" spans="1:2" ht="24" customHeight="1">
      <c r="A6" s="87" t="s">
        <v>377</v>
      </c>
      <c r="B6" s="377">
        <v>1960.22</v>
      </c>
    </row>
    <row r="7" spans="1:2" ht="20.100000000000001" customHeight="1">
      <c r="A7" s="22" t="s">
        <v>378</v>
      </c>
      <c r="B7" s="378">
        <v>1444.95</v>
      </c>
    </row>
    <row r="8" spans="1:2" ht="20.100000000000001" customHeight="1">
      <c r="A8" s="88" t="s">
        <v>379</v>
      </c>
      <c r="B8" s="378">
        <v>761.16</v>
      </c>
    </row>
    <row r="9" spans="1:2" ht="20.100000000000001" customHeight="1">
      <c r="A9" s="88" t="s">
        <v>380</v>
      </c>
      <c r="B9" s="378">
        <v>268.44</v>
      </c>
    </row>
    <row r="10" spans="1:2" ht="20.100000000000001" customHeight="1">
      <c r="A10" s="88" t="s">
        <v>381</v>
      </c>
      <c r="B10" s="378">
        <v>126.62</v>
      </c>
    </row>
    <row r="11" spans="1:2" ht="20.100000000000001" customHeight="1">
      <c r="A11" s="88" t="s">
        <v>382</v>
      </c>
      <c r="B11" s="378">
        <v>288.73</v>
      </c>
    </row>
    <row r="12" spans="1:2" ht="20.100000000000001" customHeight="1">
      <c r="A12" s="22" t="s">
        <v>383</v>
      </c>
      <c r="B12" s="378">
        <v>416.21</v>
      </c>
    </row>
    <row r="13" spans="1:2" ht="20.100000000000001" customHeight="1">
      <c r="A13" s="88" t="s">
        <v>384</v>
      </c>
      <c r="B13" s="378">
        <v>271.36</v>
      </c>
    </row>
    <row r="14" spans="1:2" ht="20.100000000000001" customHeight="1">
      <c r="A14" s="88" t="s">
        <v>385</v>
      </c>
      <c r="B14" s="378">
        <v>10</v>
      </c>
    </row>
    <row r="15" spans="1:2" ht="20.100000000000001" customHeight="1">
      <c r="A15" s="88" t="s">
        <v>386</v>
      </c>
      <c r="B15" s="378">
        <v>5.22</v>
      </c>
    </row>
    <row r="16" spans="1:2" ht="20.100000000000001" customHeight="1">
      <c r="A16" s="88" t="s">
        <v>387</v>
      </c>
      <c r="B16" s="378">
        <v>11</v>
      </c>
    </row>
    <row r="17" spans="1:2" ht="20.100000000000001" customHeight="1">
      <c r="A17" s="88" t="s">
        <v>388</v>
      </c>
      <c r="B17" s="378">
        <v>20</v>
      </c>
    </row>
    <row r="18" spans="1:2" ht="20.100000000000001" customHeight="1">
      <c r="A18" s="88" t="s">
        <v>389</v>
      </c>
      <c r="B18" s="378">
        <v>11</v>
      </c>
    </row>
    <row r="19" spans="1:2" ht="20.100000000000001" customHeight="1">
      <c r="A19" s="88" t="s">
        <v>390</v>
      </c>
      <c r="B19" s="378">
        <v>13.82</v>
      </c>
    </row>
    <row r="20" spans="1:2" ht="20.100000000000001" customHeight="1">
      <c r="A20" s="88" t="s">
        <v>391</v>
      </c>
      <c r="B20" s="378">
        <v>73.81</v>
      </c>
    </row>
    <row r="21" spans="1:2" ht="20.100000000000001" customHeight="1">
      <c r="A21" s="22" t="s">
        <v>392</v>
      </c>
      <c r="B21" s="378">
        <v>5</v>
      </c>
    </row>
    <row r="22" spans="1:2" ht="20.100000000000001" customHeight="1">
      <c r="A22" s="88" t="s">
        <v>393</v>
      </c>
      <c r="B22" s="378">
        <v>5</v>
      </c>
    </row>
    <row r="23" spans="1:2" ht="20.100000000000001" customHeight="1">
      <c r="A23" s="88" t="s">
        <v>759</v>
      </c>
      <c r="B23" s="378">
        <v>94.06</v>
      </c>
    </row>
    <row r="24" spans="1:2" ht="20.100000000000001" customHeight="1">
      <c r="A24" s="88" t="s">
        <v>394</v>
      </c>
      <c r="B24" s="378">
        <v>11.98</v>
      </c>
    </row>
    <row r="25" spans="1:2" ht="20.100000000000001" customHeight="1">
      <c r="A25" s="88" t="s">
        <v>395</v>
      </c>
      <c r="B25" s="378">
        <v>82.08</v>
      </c>
    </row>
    <row r="26" spans="1:2" ht="20.100000000000001" customHeight="1">
      <c r="A26" s="88" t="s">
        <v>396</v>
      </c>
      <c r="B26" s="378"/>
    </row>
    <row r="27" spans="1:2" ht="46.15" customHeight="1">
      <c r="A27" s="459" t="s">
        <v>28</v>
      </c>
      <c r="B27" s="459"/>
    </row>
  </sheetData>
  <mergeCells count="4">
    <mergeCell ref="A2:B2"/>
    <mergeCell ref="A3:B3"/>
    <mergeCell ref="A1:B1"/>
    <mergeCell ref="A27:B27"/>
  </mergeCells>
  <phoneticPr fontId="2"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sheetPr codeName="Sheet16">
    <tabColor rgb="FF7030A0"/>
  </sheetPr>
  <dimension ref="A1:G65"/>
  <sheetViews>
    <sheetView showZeros="0" workbookViewId="0">
      <selection activeCell="C15" sqref="C15"/>
    </sheetView>
  </sheetViews>
  <sheetFormatPr defaultRowHeight="14.25"/>
  <cols>
    <col min="1" max="1" width="44.375" style="18" customWidth="1"/>
    <col min="2" max="2" width="14.875" style="344" customWidth="1"/>
    <col min="3" max="3" width="37.375" style="19" customWidth="1"/>
    <col min="4" max="4" width="15.625" style="335" customWidth="1"/>
    <col min="5" max="5" width="9" style="19"/>
    <col min="6" max="6" width="24.75" style="19" customWidth="1"/>
    <col min="7" max="16384" width="9" style="19"/>
  </cols>
  <sheetData>
    <row r="1" spans="1:7" ht="20.25" customHeight="1">
      <c r="A1" s="428" t="s">
        <v>331</v>
      </c>
      <c r="B1" s="428"/>
      <c r="C1" s="428"/>
      <c r="D1" s="428"/>
    </row>
    <row r="2" spans="1:7" ht="22.5">
      <c r="A2" s="427" t="s">
        <v>53</v>
      </c>
      <c r="B2" s="427"/>
      <c r="C2" s="427"/>
      <c r="D2" s="427"/>
    </row>
    <row r="3" spans="1:7" ht="20.25" customHeight="1">
      <c r="A3" s="460"/>
      <c r="B3" s="460"/>
      <c r="D3" s="336" t="s">
        <v>306</v>
      </c>
    </row>
    <row r="4" spans="1:7" ht="24" customHeight="1">
      <c r="A4" s="20" t="s">
        <v>307</v>
      </c>
      <c r="B4" s="337" t="s">
        <v>308</v>
      </c>
      <c r="C4" s="20" t="s">
        <v>309</v>
      </c>
      <c r="D4" s="337" t="s">
        <v>308</v>
      </c>
    </row>
    <row r="5" spans="1:7" ht="20.100000000000001" customHeight="1">
      <c r="A5" s="97" t="s">
        <v>397</v>
      </c>
      <c r="B5" s="359"/>
      <c r="C5" s="97" t="s">
        <v>54</v>
      </c>
      <c r="D5" s="359"/>
    </row>
    <row r="6" spans="1:7" ht="20.100000000000001" customHeight="1">
      <c r="A6" s="25" t="s">
        <v>353</v>
      </c>
      <c r="B6" s="359">
        <v>2399.8000000000002</v>
      </c>
      <c r="C6" s="25" t="s">
        <v>668</v>
      </c>
      <c r="D6" s="359"/>
    </row>
    <row r="7" spans="1:7" ht="20.100000000000001" customHeight="1">
      <c r="A7" s="25" t="s">
        <v>17</v>
      </c>
      <c r="B7" s="340">
        <v>1833</v>
      </c>
      <c r="C7" s="92"/>
      <c r="D7" s="383"/>
    </row>
    <row r="8" spans="1:7" ht="20.100000000000001" customHeight="1">
      <c r="A8" s="25" t="s">
        <v>16</v>
      </c>
      <c r="B8" s="340">
        <v>566.79999999999995</v>
      </c>
      <c r="C8" s="238"/>
      <c r="D8" s="383"/>
    </row>
    <row r="9" spans="1:7" ht="20.100000000000001" customHeight="1">
      <c r="A9" s="25" t="s">
        <v>695</v>
      </c>
      <c r="B9" s="383"/>
      <c r="C9" s="96"/>
      <c r="D9" s="342"/>
      <c r="G9" s="19" t="s">
        <v>55</v>
      </c>
    </row>
    <row r="10" spans="1:7" ht="20.100000000000001" customHeight="1">
      <c r="A10" s="25" t="s">
        <v>498</v>
      </c>
      <c r="B10" s="359"/>
      <c r="C10" s="238"/>
      <c r="D10" s="383"/>
    </row>
    <row r="11" spans="1:7" ht="27" customHeight="1">
      <c r="A11" s="25" t="s">
        <v>697</v>
      </c>
      <c r="B11" s="383"/>
      <c r="C11" s="238"/>
      <c r="D11" s="383"/>
    </row>
    <row r="12" spans="1:7" ht="20.100000000000001" customHeight="1">
      <c r="A12" s="25" t="s">
        <v>698</v>
      </c>
      <c r="B12" s="383"/>
      <c r="C12" s="238"/>
      <c r="D12" s="383"/>
    </row>
    <row r="13" spans="1:7" ht="20.100000000000001" customHeight="1">
      <c r="A13" s="25" t="s">
        <v>699</v>
      </c>
      <c r="B13" s="383"/>
      <c r="C13" s="238"/>
      <c r="D13" s="383"/>
    </row>
    <row r="14" spans="1:7" ht="20.100000000000001" customHeight="1">
      <c r="A14" s="25" t="s">
        <v>700</v>
      </c>
      <c r="B14" s="383"/>
      <c r="C14" s="238"/>
      <c r="D14" s="383"/>
    </row>
    <row r="15" spans="1:7" ht="20.100000000000001" customHeight="1">
      <c r="A15" s="25" t="s">
        <v>691</v>
      </c>
      <c r="B15" s="383"/>
      <c r="C15" s="238"/>
      <c r="D15" s="383"/>
    </row>
    <row r="16" spans="1:7" ht="20.100000000000001" customHeight="1">
      <c r="A16" s="25" t="s">
        <v>692</v>
      </c>
      <c r="B16" s="383"/>
      <c r="C16" s="96"/>
      <c r="D16" s="383"/>
      <c r="F16" s="419"/>
    </row>
    <row r="17" spans="1:5" ht="20.100000000000001" customHeight="1">
      <c r="A17" s="25" t="s">
        <v>693</v>
      </c>
      <c r="B17" s="383"/>
      <c r="C17" s="140"/>
      <c r="D17" s="383"/>
    </row>
    <row r="18" spans="1:5" ht="20.100000000000001" customHeight="1">
      <c r="A18" s="25" t="s">
        <v>694</v>
      </c>
      <c r="B18" s="383"/>
      <c r="C18" s="96"/>
      <c r="D18" s="342"/>
    </row>
    <row r="19" spans="1:5" ht="20.100000000000001" customHeight="1">
      <c r="A19" s="63" t="s">
        <v>499</v>
      </c>
      <c r="B19" s="359"/>
      <c r="C19" s="63" t="s">
        <v>356</v>
      </c>
      <c r="D19" s="359"/>
    </row>
    <row r="20" spans="1:5" ht="20.100000000000001" customHeight="1">
      <c r="A20" s="25" t="s">
        <v>354</v>
      </c>
      <c r="B20" s="383"/>
      <c r="C20" s="92"/>
      <c r="D20" s="383"/>
    </row>
    <row r="21" spans="1:5" ht="20.100000000000001" customHeight="1">
      <c r="A21" s="25" t="s">
        <v>9</v>
      </c>
      <c r="B21" s="383"/>
      <c r="C21" s="239"/>
      <c r="D21" s="383"/>
    </row>
    <row r="22" spans="1:5" ht="20.100000000000001" customHeight="1">
      <c r="A22" s="418" t="s">
        <v>12</v>
      </c>
      <c r="B22" s="420"/>
      <c r="C22" s="239"/>
      <c r="D22" s="383"/>
    </row>
    <row r="23" spans="1:5" ht="20.100000000000001" customHeight="1">
      <c r="A23" s="418" t="s">
        <v>13</v>
      </c>
      <c r="B23" s="420"/>
      <c r="C23" s="239"/>
      <c r="D23" s="383"/>
    </row>
    <row r="24" spans="1:5" ht="20.100000000000001" customHeight="1">
      <c r="A24" s="418" t="s">
        <v>10</v>
      </c>
      <c r="B24" s="420"/>
      <c r="C24" s="239"/>
      <c r="D24" s="383"/>
    </row>
    <row r="25" spans="1:5" ht="20.100000000000001" customHeight="1">
      <c r="A25" s="418" t="s">
        <v>14</v>
      </c>
      <c r="B25" s="420"/>
      <c r="C25" s="239"/>
      <c r="D25" s="383"/>
    </row>
    <row r="26" spans="1:5" ht="20.100000000000001" customHeight="1">
      <c r="A26" s="418" t="s">
        <v>15</v>
      </c>
      <c r="B26" s="420"/>
      <c r="C26" s="239"/>
      <c r="D26" s="383"/>
    </row>
    <row r="27" spans="1:5" ht="20.100000000000001" customHeight="1">
      <c r="A27" s="418" t="s">
        <v>11</v>
      </c>
      <c r="B27" s="420"/>
      <c r="C27" s="239"/>
      <c r="D27" s="383"/>
    </row>
    <row r="28" spans="1:5" ht="20.100000000000001" customHeight="1">
      <c r="A28" s="25" t="s">
        <v>360</v>
      </c>
      <c r="B28" s="383"/>
      <c r="C28" s="239"/>
      <c r="D28" s="383"/>
    </row>
    <row r="29" spans="1:5" ht="20.100000000000001" customHeight="1">
      <c r="A29" s="25" t="s">
        <v>355</v>
      </c>
      <c r="B29" s="383"/>
      <c r="C29" s="239"/>
      <c r="D29" s="383"/>
    </row>
    <row r="30" spans="1:5" ht="20.100000000000001" customHeight="1">
      <c r="A30" s="25" t="s">
        <v>688</v>
      </c>
      <c r="B30" s="383"/>
      <c r="C30" s="239"/>
      <c r="D30" s="383"/>
    </row>
    <row r="31" spans="1:5" ht="45.75" customHeight="1">
      <c r="A31" s="447" t="s">
        <v>357</v>
      </c>
      <c r="B31" s="447"/>
      <c r="C31" s="447"/>
      <c r="D31" s="447"/>
      <c r="E31" s="62"/>
    </row>
    <row r="32" spans="1:5" ht="20.100000000000001" customHeight="1">
      <c r="A32" s="19"/>
      <c r="B32" s="335"/>
    </row>
    <row r="33" spans="1:2" ht="20.100000000000001" customHeight="1">
      <c r="A33" s="19"/>
      <c r="B33" s="335"/>
    </row>
    <row r="34" spans="1:2" ht="20.100000000000001" customHeight="1">
      <c r="A34" s="19"/>
      <c r="B34" s="335"/>
    </row>
    <row r="35" spans="1:2" ht="20.100000000000001" customHeight="1">
      <c r="A35" s="19"/>
      <c r="B35" s="335"/>
    </row>
    <row r="36" spans="1:2" ht="20.100000000000001" customHeight="1">
      <c r="A36" s="19"/>
      <c r="B36" s="335"/>
    </row>
    <row r="37" spans="1:2" ht="20.100000000000001" customHeight="1">
      <c r="A37" s="19"/>
      <c r="B37" s="335"/>
    </row>
    <row r="38" spans="1:2" ht="20.100000000000001" customHeight="1">
      <c r="A38" s="19"/>
      <c r="B38" s="335"/>
    </row>
    <row r="39" spans="1:2" ht="20.100000000000001" customHeight="1">
      <c r="A39" s="19"/>
      <c r="B39" s="335"/>
    </row>
    <row r="40" spans="1:2" ht="20.100000000000001" customHeight="1">
      <c r="A40" s="19"/>
      <c r="B40" s="335"/>
    </row>
    <row r="41" spans="1:2" ht="20.100000000000001" customHeight="1">
      <c r="A41" s="19"/>
      <c r="B41" s="335"/>
    </row>
    <row r="42" spans="1:2" ht="20.100000000000001" customHeight="1">
      <c r="A42" s="19"/>
      <c r="B42" s="335"/>
    </row>
    <row r="43" spans="1:2" ht="20.100000000000001" customHeight="1">
      <c r="A43" s="19"/>
      <c r="B43" s="335"/>
    </row>
    <row r="44" spans="1:2" ht="20.100000000000001" customHeight="1">
      <c r="A44" s="19"/>
      <c r="B44" s="335"/>
    </row>
    <row r="45" spans="1:2" ht="20.100000000000001" customHeight="1">
      <c r="A45" s="19"/>
      <c r="B45" s="335"/>
    </row>
    <row r="46" spans="1:2" ht="20.100000000000001" customHeight="1">
      <c r="A46" s="19"/>
      <c r="B46" s="335"/>
    </row>
    <row r="47" spans="1:2" ht="20.100000000000001" customHeight="1"/>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sheetData>
  <mergeCells count="4">
    <mergeCell ref="A3:B3"/>
    <mergeCell ref="A2:D2"/>
    <mergeCell ref="A1:D1"/>
    <mergeCell ref="A31:D31"/>
  </mergeCells>
  <phoneticPr fontId="2" type="noConversion"/>
  <printOptions horizontalCentered="1"/>
  <pageMargins left="0.23622047244094491" right="0.23622047244094491" top="0.51181102362204722" bottom="0.47244094488188981" header="0.31496062992125984" footer="0.19685039370078741"/>
  <pageSetup paperSize="9" scale="83" orientation="portrait" blackAndWhite="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sheetPr codeName="Sheet17">
    <tabColor rgb="FF7030A0"/>
  </sheetPr>
  <dimension ref="A1:E13"/>
  <sheetViews>
    <sheetView workbookViewId="0">
      <selection activeCell="F28" sqref="F28"/>
    </sheetView>
  </sheetViews>
  <sheetFormatPr defaultRowHeight="13.5"/>
  <cols>
    <col min="1" max="1" width="50.625" style="56" customWidth="1"/>
    <col min="2" max="2" width="38.25" style="56" customWidth="1"/>
    <col min="3" max="3" width="14.5" style="56" customWidth="1"/>
    <col min="4" max="16384" width="9" style="56"/>
  </cols>
  <sheetData>
    <row r="1" spans="1:5" ht="18.75">
      <c r="A1" s="271" t="s">
        <v>665</v>
      </c>
      <c r="B1" s="271"/>
    </row>
    <row r="2" spans="1:5" ht="25.5" customHeight="1">
      <c r="A2" s="427" t="s">
        <v>56</v>
      </c>
      <c r="B2" s="427"/>
    </row>
    <row r="3" spans="1:5" ht="20.25" customHeight="1">
      <c r="A3" s="432" t="s">
        <v>666</v>
      </c>
      <c r="B3" s="432"/>
    </row>
    <row r="4" spans="1:5" ht="20.100000000000001" customHeight="1">
      <c r="A4" s="57"/>
      <c r="B4" s="91" t="s">
        <v>660</v>
      </c>
    </row>
    <row r="5" spans="1:5" ht="37.5" customHeight="1">
      <c r="A5" s="463" t="s">
        <v>667</v>
      </c>
      <c r="B5" s="465" t="s">
        <v>661</v>
      </c>
    </row>
    <row r="6" spans="1:5" ht="25.5" customHeight="1">
      <c r="A6" s="464"/>
      <c r="B6" s="466"/>
    </row>
    <row r="7" spans="1:5" s="58" customFormat="1" ht="20.100000000000001" customHeight="1">
      <c r="A7" s="97" t="s">
        <v>42</v>
      </c>
      <c r="B7" s="288">
        <f>SUM(B8:B12)</f>
        <v>0</v>
      </c>
    </row>
    <row r="8" spans="1:5" s="58" customFormat="1" ht="15.75" customHeight="1">
      <c r="A8" s="259"/>
      <c r="B8" s="289"/>
    </row>
    <row r="9" spans="1:5" s="58" customFormat="1" ht="15.75" customHeight="1">
      <c r="A9" s="259"/>
      <c r="B9" s="289"/>
    </row>
    <row r="10" spans="1:5" s="58" customFormat="1" ht="15.75" customHeight="1">
      <c r="A10" s="259"/>
      <c r="B10" s="289"/>
    </row>
    <row r="11" spans="1:5" ht="15.75" customHeight="1">
      <c r="A11" s="259"/>
      <c r="B11" s="289"/>
      <c r="E11" s="58"/>
    </row>
    <row r="12" spans="1:5" ht="15.75" customHeight="1">
      <c r="A12" s="259"/>
      <c r="B12" s="289"/>
      <c r="E12" s="58"/>
    </row>
    <row r="13" spans="1:5" ht="36.75" customHeight="1">
      <c r="A13" s="461" t="s">
        <v>57</v>
      </c>
      <c r="B13" s="462"/>
    </row>
  </sheetData>
  <mergeCells count="5">
    <mergeCell ref="A13:B13"/>
    <mergeCell ref="A2:B2"/>
    <mergeCell ref="A3:B3"/>
    <mergeCell ref="A5:A6"/>
    <mergeCell ref="B5:B6"/>
  </mergeCells>
  <phoneticPr fontId="2" type="noConversion"/>
  <printOptions horizontalCentered="1"/>
  <pageMargins left="0.23622047244094491" right="0.23622047244094491" top="0.47" bottom="0" header="0.11811023622047245" footer="3.937007874015748E-2"/>
  <pageSetup paperSize="9" scale="85" fitToWidth="0" fitToHeight="0" orientation="portrait" blackAndWhite="1" errors="blank"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sheetPr codeName="Sheet18">
    <tabColor rgb="FF7030A0"/>
    <pageSetUpPr fitToPage="1"/>
  </sheetPr>
  <dimension ref="A1:B87"/>
  <sheetViews>
    <sheetView showZeros="0" workbookViewId="0">
      <selection activeCell="C8" sqref="C8"/>
    </sheetView>
  </sheetViews>
  <sheetFormatPr defaultColWidth="10" defaultRowHeight="13.5"/>
  <cols>
    <col min="1" max="1" width="58.375" style="59" customWidth="1"/>
    <col min="2" max="2" width="27.875" style="350" customWidth="1"/>
    <col min="3" max="3" width="15.25" style="59" customWidth="1"/>
    <col min="4" max="5" width="10" style="59"/>
    <col min="6" max="6" width="16.75" style="59" customWidth="1"/>
    <col min="7" max="16384" width="10" style="59"/>
  </cols>
  <sheetData>
    <row r="1" spans="1:2" ht="18.75">
      <c r="A1" s="428" t="s">
        <v>332</v>
      </c>
      <c r="B1" s="428"/>
    </row>
    <row r="2" spans="1:2" ht="22.5">
      <c r="A2" s="427" t="s">
        <v>56</v>
      </c>
      <c r="B2" s="427"/>
    </row>
    <row r="3" spans="1:2">
      <c r="A3" s="432" t="s">
        <v>310</v>
      </c>
      <c r="B3" s="432"/>
    </row>
    <row r="4" spans="1:2" ht="20.25" customHeight="1">
      <c r="A4" s="57"/>
      <c r="B4" s="380" t="s">
        <v>311</v>
      </c>
    </row>
    <row r="5" spans="1:2" ht="24" customHeight="1">
      <c r="A5" s="107" t="s">
        <v>312</v>
      </c>
      <c r="B5" s="347" t="s">
        <v>313</v>
      </c>
    </row>
    <row r="6" spans="1:2" ht="24" customHeight="1">
      <c r="A6" s="61" t="s">
        <v>43</v>
      </c>
      <c r="B6" s="381">
        <f>B7+B11</f>
        <v>0</v>
      </c>
    </row>
    <row r="7" spans="1:2" ht="24" customHeight="1">
      <c r="A7" s="61" t="s">
        <v>34</v>
      </c>
      <c r="B7" s="381"/>
    </row>
    <row r="8" spans="1:2" s="89" customFormat="1" ht="20.100000000000001" customHeight="1">
      <c r="A8" s="101"/>
      <c r="B8" s="382"/>
    </row>
    <row r="9" spans="1:2" s="89" customFormat="1" ht="20.100000000000001" customHeight="1">
      <c r="A9" s="101"/>
      <c r="B9" s="382"/>
    </row>
    <row r="10" spans="1:2" s="89" customFormat="1" ht="20.100000000000001" customHeight="1">
      <c r="A10" s="101"/>
      <c r="B10" s="382"/>
    </row>
    <row r="11" spans="1:2" s="89" customFormat="1" ht="20.100000000000001" customHeight="1">
      <c r="A11" s="61" t="s">
        <v>35</v>
      </c>
      <c r="B11" s="381"/>
    </row>
    <row r="12" spans="1:2" s="89" customFormat="1" ht="24" customHeight="1">
      <c r="A12" s="101"/>
      <c r="B12" s="382"/>
    </row>
    <row r="13" spans="1:2" s="89" customFormat="1" ht="24" customHeight="1">
      <c r="A13" s="101"/>
      <c r="B13" s="382"/>
    </row>
    <row r="14" spans="1:2" ht="24.75" customHeight="1">
      <c r="A14" s="467" t="s">
        <v>58</v>
      </c>
      <c r="B14" s="467"/>
    </row>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51.75" customHeight="1"/>
    <row r="76" ht="21.6" customHeight="1"/>
    <row r="77" ht="21.6" customHeight="1"/>
    <row r="78" ht="21.6" customHeight="1"/>
    <row r="79" ht="21.6" customHeight="1"/>
    <row r="81" ht="20.100000000000001" customHeight="1"/>
    <row r="82" ht="20.100000000000001" customHeight="1"/>
    <row r="83" ht="51.75" customHeight="1"/>
    <row r="84" ht="21.6" customHeight="1"/>
    <row r="85" ht="21.6" customHeight="1"/>
    <row r="86" ht="21.6" customHeight="1"/>
    <row r="87" ht="21.6" customHeight="1"/>
  </sheetData>
  <mergeCells count="4">
    <mergeCell ref="A1:B1"/>
    <mergeCell ref="A2:B2"/>
    <mergeCell ref="A3:B3"/>
    <mergeCell ref="A14:B14"/>
  </mergeCells>
  <phoneticPr fontId="2"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codeName="Sheet2">
    <tabColor rgb="FF00FF00"/>
    <pageSetUpPr autoPageBreaks="0"/>
  </sheetPr>
  <dimension ref="A1:R27"/>
  <sheetViews>
    <sheetView showZeros="0" topLeftCell="A2" workbookViewId="0">
      <selection activeCell="A18" sqref="A18:IV18"/>
    </sheetView>
  </sheetViews>
  <sheetFormatPr defaultRowHeight="20.45" customHeight="1"/>
  <cols>
    <col min="1" max="1" width="38.375" style="68" customWidth="1"/>
    <col min="2" max="2" width="26" style="68" hidden="1" customWidth="1"/>
    <col min="3" max="3" width="24.125" style="307" customWidth="1"/>
    <col min="4" max="4" width="24.125" style="308" customWidth="1"/>
    <col min="5" max="5" width="9" style="69"/>
    <col min="6" max="6" width="28.125" style="68" customWidth="1"/>
    <col min="7" max="7" width="13.75" style="68" customWidth="1"/>
    <col min="8" max="8" width="9" style="68"/>
    <col min="9" max="9" width="15.625" style="68" customWidth="1"/>
    <col min="10" max="16384" width="9" style="68"/>
  </cols>
  <sheetData>
    <row r="1" spans="1:18" s="3" customFormat="1" ht="27.75" customHeight="1">
      <c r="A1" s="71" t="s">
        <v>532</v>
      </c>
      <c r="B1" s="71"/>
      <c r="C1" s="297"/>
      <c r="D1" s="297"/>
      <c r="E1" s="23"/>
      <c r="F1" s="23"/>
      <c r="G1" s="23"/>
      <c r="H1" s="23"/>
      <c r="I1" s="23"/>
      <c r="J1" s="23"/>
      <c r="K1" s="23"/>
      <c r="L1" s="23"/>
      <c r="M1" s="23"/>
      <c r="N1" s="23"/>
      <c r="O1" s="23"/>
      <c r="P1" s="23"/>
      <c r="Q1" s="23"/>
      <c r="R1" s="23"/>
    </row>
    <row r="2" spans="1:18" s="69" customFormat="1" ht="24">
      <c r="A2" s="422" t="s">
        <v>37</v>
      </c>
      <c r="B2" s="422"/>
      <c r="C2" s="422"/>
      <c r="D2" s="422"/>
    </row>
    <row r="3" spans="1:18" s="69" customFormat="1" ht="20.45" customHeight="1">
      <c r="A3" s="68"/>
      <c r="B3" s="68"/>
      <c r="C3" s="305"/>
      <c r="D3" s="306" t="s">
        <v>497</v>
      </c>
    </row>
    <row r="4" spans="1:18" s="69" customFormat="1" ht="23.25" customHeight="1">
      <c r="A4" s="75" t="s">
        <v>362</v>
      </c>
      <c r="B4" s="75" t="s">
        <v>247</v>
      </c>
      <c r="C4" s="299" t="s">
        <v>167</v>
      </c>
      <c r="D4" s="300" t="s">
        <v>519</v>
      </c>
    </row>
    <row r="5" spans="1:18" s="69" customFormat="1" ht="23.25" customHeight="1">
      <c r="A5" s="73" t="s">
        <v>533</v>
      </c>
      <c r="B5" s="142">
        <f>SUM(B6:B17)</f>
        <v>779418</v>
      </c>
      <c r="C5" s="301">
        <v>4646.1899999999996</v>
      </c>
      <c r="D5" s="302">
        <v>21.21</v>
      </c>
    </row>
    <row r="6" spans="1:18" s="69" customFormat="1" ht="23.25" customHeight="1">
      <c r="A6" s="72" t="s">
        <v>145</v>
      </c>
      <c r="B6" s="142">
        <v>64006</v>
      </c>
      <c r="C6" s="303">
        <v>976.62</v>
      </c>
      <c r="D6" s="302">
        <v>3</v>
      </c>
    </row>
    <row r="7" spans="1:18" s="69" customFormat="1" ht="23.25" customHeight="1">
      <c r="A7" s="72" t="s">
        <v>146</v>
      </c>
      <c r="B7" s="142">
        <v>682</v>
      </c>
      <c r="C7" s="303">
        <v>5</v>
      </c>
      <c r="D7" s="302"/>
    </row>
    <row r="8" spans="1:18" s="69" customFormat="1" ht="23.25" customHeight="1">
      <c r="A8" s="72" t="s">
        <v>137</v>
      </c>
      <c r="B8" s="142">
        <v>13266</v>
      </c>
      <c r="C8" s="303">
        <v>4.5999999999999996</v>
      </c>
      <c r="D8" s="302">
        <v>228</v>
      </c>
    </row>
    <row r="9" spans="1:18" s="69" customFormat="1" ht="23.25" customHeight="1">
      <c r="A9" s="72" t="s">
        <v>363</v>
      </c>
      <c r="B9" s="142">
        <v>12472</v>
      </c>
      <c r="C9" s="303">
        <v>151.75</v>
      </c>
      <c r="D9" s="302">
        <v>19</v>
      </c>
    </row>
    <row r="10" spans="1:18" s="69" customFormat="1" ht="23.25" customHeight="1">
      <c r="A10" s="72" t="s">
        <v>147</v>
      </c>
      <c r="B10" s="142">
        <v>103980</v>
      </c>
      <c r="C10" s="303">
        <v>1251.69</v>
      </c>
      <c r="D10" s="302">
        <v>22</v>
      </c>
    </row>
    <row r="11" spans="1:18" s="69" customFormat="1" ht="23.25" customHeight="1">
      <c r="A11" s="72" t="s">
        <v>534</v>
      </c>
      <c r="B11" s="142">
        <v>106741</v>
      </c>
      <c r="C11" s="303">
        <v>165.48</v>
      </c>
      <c r="D11" s="413">
        <v>-0.2</v>
      </c>
    </row>
    <row r="12" spans="1:18" s="69" customFormat="1" ht="23.25" customHeight="1">
      <c r="A12" s="72" t="s">
        <v>148</v>
      </c>
      <c r="B12" s="142">
        <v>36345</v>
      </c>
      <c r="C12" s="303">
        <v>0.12</v>
      </c>
      <c r="D12" s="302"/>
    </row>
    <row r="13" spans="1:18" s="69" customFormat="1" ht="23.25" customHeight="1">
      <c r="A13" s="72" t="s">
        <v>149</v>
      </c>
      <c r="B13" s="142">
        <v>232826</v>
      </c>
      <c r="C13" s="303">
        <v>533.32000000000005</v>
      </c>
      <c r="D13" s="302">
        <v>94</v>
      </c>
    </row>
    <row r="14" spans="1:18" s="69" customFormat="1" ht="23.25" customHeight="1">
      <c r="A14" s="72" t="s">
        <v>150</v>
      </c>
      <c r="B14" s="142">
        <v>96205</v>
      </c>
      <c r="C14" s="303">
        <v>953.73</v>
      </c>
      <c r="D14" s="302">
        <v>24</v>
      </c>
    </row>
    <row r="15" spans="1:18" s="69" customFormat="1" ht="23.25" customHeight="1">
      <c r="A15" s="72" t="s">
        <v>151</v>
      </c>
      <c r="B15" s="142">
        <v>69503</v>
      </c>
      <c r="C15" s="303">
        <v>343.25</v>
      </c>
      <c r="D15" s="302"/>
    </row>
    <row r="16" spans="1:18" s="70" customFormat="1" ht="23.25" customHeight="1">
      <c r="A16" s="72" t="s">
        <v>152</v>
      </c>
      <c r="B16" s="142">
        <v>40956</v>
      </c>
      <c r="C16" s="303">
        <v>111.71</v>
      </c>
      <c r="D16" s="302">
        <v>55</v>
      </c>
    </row>
    <row r="17" spans="1:9" s="70" customFormat="1" ht="23.25" customHeight="1">
      <c r="A17" s="72" t="s">
        <v>535</v>
      </c>
      <c r="B17" s="142">
        <v>2436</v>
      </c>
      <c r="C17" s="303">
        <v>148.91999999999999</v>
      </c>
      <c r="D17" s="302"/>
    </row>
    <row r="18" spans="1:9" s="99" customFormat="1" ht="23.25" customHeight="1">
      <c r="A18" s="74" t="s">
        <v>223</v>
      </c>
      <c r="B18" s="142">
        <v>258833</v>
      </c>
      <c r="C18" s="301">
        <v>1409.37</v>
      </c>
      <c r="D18" s="302">
        <v>414.5</v>
      </c>
      <c r="F18" s="98"/>
      <c r="I18" s="98"/>
    </row>
    <row r="19" spans="1:9" s="70" customFormat="1" ht="23.25" customHeight="1">
      <c r="A19" s="74" t="s">
        <v>224</v>
      </c>
      <c r="B19" s="142">
        <v>1814</v>
      </c>
      <c r="C19" s="301"/>
      <c r="D19" s="302"/>
      <c r="F19" s="99"/>
      <c r="G19" s="99"/>
      <c r="H19" s="99"/>
      <c r="I19" s="99"/>
    </row>
    <row r="20" spans="1:9" s="70" customFormat="1" ht="23.25" customHeight="1">
      <c r="A20" s="74" t="s">
        <v>536</v>
      </c>
      <c r="B20" s="142"/>
      <c r="C20" s="301"/>
      <c r="D20" s="302"/>
    </row>
    <row r="21" spans="1:9" s="70" customFormat="1" ht="24.6" customHeight="1">
      <c r="A21" s="68"/>
      <c r="B21" s="68"/>
      <c r="C21" s="307"/>
      <c r="D21" s="308"/>
    </row>
    <row r="22" spans="1:9" s="70" customFormat="1" ht="24.6" customHeight="1">
      <c r="A22" s="68"/>
      <c r="B22" s="68"/>
      <c r="C22" s="307"/>
      <c r="D22" s="307"/>
    </row>
    <row r="23" spans="1:9" s="69" customFormat="1" ht="24.6" customHeight="1">
      <c r="A23" s="68"/>
      <c r="B23" s="68"/>
      <c r="C23" s="307"/>
      <c r="D23" s="308"/>
      <c r="F23" s="70"/>
      <c r="G23" s="70"/>
      <c r="H23" s="70"/>
      <c r="I23" s="70"/>
    </row>
    <row r="24" spans="1:9" s="70" customFormat="1" ht="20.45" customHeight="1">
      <c r="A24" s="68"/>
      <c r="B24" s="68"/>
      <c r="C24" s="307"/>
      <c r="D24" s="308"/>
      <c r="F24" s="69"/>
      <c r="G24" s="69"/>
      <c r="H24" s="69"/>
      <c r="I24" s="69"/>
    </row>
    <row r="25" spans="1:9" s="70" customFormat="1" ht="20.45" customHeight="1">
      <c r="A25" s="68"/>
      <c r="B25" s="68"/>
      <c r="C25" s="307"/>
      <c r="D25" s="308"/>
    </row>
    <row r="26" spans="1:9" s="70" customFormat="1" ht="20.45" customHeight="1">
      <c r="A26" s="68"/>
      <c r="B26" s="68"/>
      <c r="C26" s="307"/>
      <c r="D26" s="308"/>
    </row>
    <row r="27" spans="1:9" ht="20.45" customHeight="1">
      <c r="F27" s="70"/>
      <c r="G27" s="70"/>
      <c r="H27" s="70"/>
      <c r="I27" s="70"/>
    </row>
  </sheetData>
  <mergeCells count="1">
    <mergeCell ref="A2:D2"/>
  </mergeCells>
  <phoneticPr fontId="2"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codeName="Sheet19">
    <tabColor rgb="FF7030A0"/>
  </sheetPr>
  <dimension ref="A1:E23"/>
  <sheetViews>
    <sheetView showZeros="0" topLeftCell="A3" workbookViewId="0">
      <selection activeCell="F12" sqref="F12"/>
    </sheetView>
  </sheetViews>
  <sheetFormatPr defaultRowHeight="20.100000000000001" customHeight="1"/>
  <cols>
    <col min="1" max="1" width="37.875" style="8" customWidth="1"/>
    <col min="2" max="2" width="12.75" style="387" customWidth="1"/>
    <col min="3" max="3" width="32.5" style="10" customWidth="1"/>
    <col min="4" max="4" width="13.5" style="390" customWidth="1"/>
    <col min="5" max="5" width="13" style="11" customWidth="1"/>
    <col min="6" max="16384" width="9" style="11"/>
  </cols>
  <sheetData>
    <row r="1" spans="1:5" ht="20.100000000000001" customHeight="1">
      <c r="A1" s="428" t="s">
        <v>335</v>
      </c>
      <c r="B1" s="428"/>
      <c r="C1" s="428"/>
      <c r="D1" s="428"/>
    </row>
    <row r="2" spans="1:5" ht="29.25" customHeight="1">
      <c r="A2" s="427" t="s">
        <v>59</v>
      </c>
      <c r="B2" s="427"/>
      <c r="C2" s="427"/>
      <c r="D2" s="427"/>
    </row>
    <row r="3" spans="1:5" ht="20.100000000000001" customHeight="1">
      <c r="A3" s="460"/>
      <c r="B3" s="460"/>
      <c r="C3" s="460"/>
      <c r="D3" s="388" t="s">
        <v>109</v>
      </c>
    </row>
    <row r="4" spans="1:5" ht="24" customHeight="1">
      <c r="A4" s="12" t="s">
        <v>116</v>
      </c>
      <c r="B4" s="384" t="s">
        <v>111</v>
      </c>
      <c r="C4" s="12" t="s">
        <v>112</v>
      </c>
      <c r="D4" s="384" t="s">
        <v>119</v>
      </c>
    </row>
    <row r="5" spans="1:5" ht="24" customHeight="1">
      <c r="A5" s="154" t="s">
        <v>113</v>
      </c>
      <c r="B5" s="385">
        <v>20</v>
      </c>
      <c r="C5" s="154" t="s">
        <v>113</v>
      </c>
      <c r="D5" s="385">
        <v>20</v>
      </c>
      <c r="E5" s="9"/>
    </row>
    <row r="6" spans="1:5" ht="24" customHeight="1">
      <c r="A6" s="211" t="s">
        <v>114</v>
      </c>
      <c r="B6" s="385">
        <v>20</v>
      </c>
      <c r="C6" s="212" t="s">
        <v>115</v>
      </c>
      <c r="D6" s="385">
        <v>20</v>
      </c>
      <c r="E6" s="9"/>
    </row>
    <row r="7" spans="1:5" ht="20.100000000000001" customHeight="1">
      <c r="A7" s="152" t="s">
        <v>209</v>
      </c>
      <c r="B7" s="329"/>
      <c r="C7" s="152" t="s">
        <v>358</v>
      </c>
      <c r="D7" s="329"/>
    </row>
    <row r="8" spans="1:5" ht="20.100000000000001" customHeight="1">
      <c r="A8" s="152" t="s">
        <v>210</v>
      </c>
      <c r="B8" s="329"/>
      <c r="C8" s="152" t="s">
        <v>429</v>
      </c>
      <c r="D8" s="329"/>
    </row>
    <row r="9" spans="1:5" ht="20.100000000000001" customHeight="1">
      <c r="A9" s="152" t="s">
        <v>211</v>
      </c>
      <c r="B9" s="329"/>
      <c r="C9" s="152" t="s">
        <v>425</v>
      </c>
      <c r="D9" s="329"/>
    </row>
    <row r="10" spans="1:5" ht="20.100000000000001" customHeight="1">
      <c r="A10" s="152" t="s">
        <v>212</v>
      </c>
      <c r="B10" s="329"/>
      <c r="C10" s="152" t="s">
        <v>426</v>
      </c>
      <c r="D10" s="329"/>
    </row>
    <row r="11" spans="1:5" ht="20.100000000000001" customHeight="1">
      <c r="A11" s="152" t="s">
        <v>213</v>
      </c>
      <c r="B11" s="329"/>
      <c r="C11" s="152" t="s">
        <v>427</v>
      </c>
      <c r="D11" s="329"/>
    </row>
    <row r="12" spans="1:5" ht="20.100000000000001" customHeight="1">
      <c r="A12" s="152" t="s">
        <v>214</v>
      </c>
      <c r="B12" s="329"/>
      <c r="C12" s="152" t="s">
        <v>144</v>
      </c>
      <c r="D12" s="329">
        <v>20</v>
      </c>
    </row>
    <row r="13" spans="1:5" ht="20.100000000000001" customHeight="1">
      <c r="A13" s="152" t="s">
        <v>215</v>
      </c>
      <c r="C13" s="152" t="s">
        <v>428</v>
      </c>
      <c r="D13" s="329"/>
    </row>
    <row r="14" spans="1:5" ht="20.100000000000001" customHeight="1">
      <c r="A14" s="152" t="s">
        <v>216</v>
      </c>
      <c r="B14" s="329"/>
      <c r="C14" s="152"/>
      <c r="D14" s="329"/>
    </row>
    <row r="15" spans="1:5" ht="20.100000000000001" customHeight="1">
      <c r="A15" s="152" t="s">
        <v>217</v>
      </c>
      <c r="B15" s="329"/>
      <c r="C15" s="152"/>
      <c r="D15" s="329"/>
    </row>
    <row r="16" spans="1:5" ht="29.45" customHeight="1">
      <c r="A16" s="213" t="s">
        <v>218</v>
      </c>
      <c r="B16" s="329"/>
      <c r="C16" s="152"/>
      <c r="D16" s="329"/>
    </row>
    <row r="17" spans="1:4" ht="20.100000000000001" customHeight="1">
      <c r="A17" s="152" t="s">
        <v>361</v>
      </c>
      <c r="B17" s="329"/>
      <c r="C17" s="214"/>
      <c r="D17" s="389"/>
    </row>
    <row r="18" spans="1:4" ht="20.100000000000001" customHeight="1">
      <c r="A18" s="211" t="s">
        <v>107</v>
      </c>
      <c r="B18" s="385"/>
      <c r="C18" s="211" t="s">
        <v>108</v>
      </c>
      <c r="D18" s="385"/>
    </row>
    <row r="19" spans="1:4" ht="20.100000000000001" customHeight="1">
      <c r="A19" s="152" t="s">
        <v>398</v>
      </c>
      <c r="C19" s="152" t="s">
        <v>368</v>
      </c>
      <c r="D19" s="330"/>
    </row>
    <row r="20" spans="1:4" ht="20.100000000000001" customHeight="1">
      <c r="A20" s="149" t="s">
        <v>205</v>
      </c>
      <c r="B20" s="330"/>
      <c r="C20" s="152" t="s">
        <v>133</v>
      </c>
      <c r="D20" s="330"/>
    </row>
    <row r="21" spans="1:4" ht="20.100000000000001" customHeight="1">
      <c r="A21" s="84" t="s">
        <v>333</v>
      </c>
      <c r="B21" s="386"/>
      <c r="C21" s="24" t="s">
        <v>206</v>
      </c>
      <c r="D21" s="386"/>
    </row>
    <row r="22" spans="1:4" ht="20.100000000000001" customHeight="1">
      <c r="A22" s="84" t="s">
        <v>430</v>
      </c>
      <c r="B22" s="329">
        <v>20</v>
      </c>
      <c r="C22" s="84" t="s">
        <v>334</v>
      </c>
      <c r="D22" s="386"/>
    </row>
    <row r="23" spans="1:4" ht="35.1" customHeight="1">
      <c r="A23" s="468" t="s">
        <v>243</v>
      </c>
      <c r="B23" s="468"/>
      <c r="C23" s="468"/>
      <c r="D23" s="468"/>
    </row>
  </sheetData>
  <mergeCells count="5">
    <mergeCell ref="A23:D23"/>
    <mergeCell ref="A2:D2"/>
    <mergeCell ref="A3:C3"/>
    <mergeCell ref="A1:B1"/>
    <mergeCell ref="C1:D1"/>
  </mergeCells>
  <phoneticPr fontId="4"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codeName="Sheet20">
    <tabColor rgb="FF7030A0"/>
  </sheetPr>
  <dimension ref="A1:D23"/>
  <sheetViews>
    <sheetView topLeftCell="A2" workbookViewId="0">
      <selection activeCell="F18" sqref="F18"/>
    </sheetView>
  </sheetViews>
  <sheetFormatPr defaultRowHeight="20.100000000000001" customHeight="1"/>
  <cols>
    <col min="1" max="1" width="70.75" style="46" customWidth="1"/>
    <col min="2" max="2" width="30.375" style="390" customWidth="1"/>
    <col min="3" max="16384" width="9" style="11"/>
  </cols>
  <sheetData>
    <row r="1" spans="1:4" ht="20.100000000000001" customHeight="1">
      <c r="A1" s="428" t="s">
        <v>336</v>
      </c>
      <c r="B1" s="428"/>
    </row>
    <row r="2" spans="1:4" ht="35.25" customHeight="1">
      <c r="A2" s="427" t="s">
        <v>60</v>
      </c>
      <c r="B2" s="427"/>
      <c r="D2" s="78"/>
    </row>
    <row r="3" spans="1:4" ht="20.100000000000001" customHeight="1">
      <c r="A3" s="50"/>
      <c r="B3" s="388" t="s">
        <v>109</v>
      </c>
    </row>
    <row r="4" spans="1:4" ht="24" customHeight="1">
      <c r="A4" s="44" t="s">
        <v>112</v>
      </c>
      <c r="B4" s="391" t="s">
        <v>219</v>
      </c>
    </row>
    <row r="5" spans="1:4" ht="21.75" customHeight="1">
      <c r="A5" s="45" t="s">
        <v>115</v>
      </c>
      <c r="B5" s="385">
        <v>20</v>
      </c>
    </row>
    <row r="6" spans="1:4" ht="20.100000000000001" customHeight="1">
      <c r="A6" s="269" t="s">
        <v>490</v>
      </c>
      <c r="B6" s="392"/>
    </row>
    <row r="7" spans="1:4" ht="20.100000000000001" customHeight="1">
      <c r="A7" s="269" t="s">
        <v>479</v>
      </c>
      <c r="B7" s="392"/>
    </row>
    <row r="8" spans="1:4" ht="20.100000000000001" customHeight="1">
      <c r="A8" s="269" t="s">
        <v>480</v>
      </c>
      <c r="B8" s="392"/>
    </row>
    <row r="9" spans="1:4" ht="20.100000000000001" customHeight="1">
      <c r="A9" s="269" t="s">
        <v>491</v>
      </c>
      <c r="B9" s="392"/>
    </row>
    <row r="10" spans="1:4" ht="20.100000000000001" customHeight="1">
      <c r="A10" s="269" t="s">
        <v>492</v>
      </c>
      <c r="B10" s="392"/>
    </row>
    <row r="11" spans="1:4" ht="20.100000000000001" customHeight="1">
      <c r="A11" s="269" t="s">
        <v>481</v>
      </c>
      <c r="B11" s="392"/>
    </row>
    <row r="12" spans="1:4" ht="20.100000000000001" customHeight="1">
      <c r="A12" s="269" t="s">
        <v>493</v>
      </c>
      <c r="B12" s="392"/>
    </row>
    <row r="13" spans="1:4" ht="35.1" customHeight="1">
      <c r="A13" s="269" t="s">
        <v>482</v>
      </c>
      <c r="B13" s="392"/>
    </row>
    <row r="14" spans="1:4" ht="20.100000000000001" customHeight="1">
      <c r="A14" s="269" t="s">
        <v>483</v>
      </c>
      <c r="B14" s="392"/>
    </row>
    <row r="15" spans="1:4" ht="20.100000000000001" customHeight="1">
      <c r="A15" s="269" t="s">
        <v>494</v>
      </c>
      <c r="B15" s="392">
        <v>20</v>
      </c>
    </row>
    <row r="16" spans="1:4" ht="20.100000000000001" customHeight="1">
      <c r="A16" s="269" t="s">
        <v>484</v>
      </c>
      <c r="B16" s="392"/>
    </row>
    <row r="17" spans="1:2" ht="20.100000000000001" customHeight="1">
      <c r="A17" s="269" t="s">
        <v>485</v>
      </c>
      <c r="B17" s="392"/>
    </row>
    <row r="18" spans="1:2" ht="20.100000000000001" customHeight="1">
      <c r="A18" s="269" t="s">
        <v>486</v>
      </c>
      <c r="B18" s="392">
        <v>20</v>
      </c>
    </row>
    <row r="19" spans="1:2" ht="20.100000000000001" customHeight="1">
      <c r="A19" s="269" t="s">
        <v>495</v>
      </c>
      <c r="B19" s="392"/>
    </row>
    <row r="20" spans="1:2" ht="20.100000000000001" customHeight="1">
      <c r="A20" s="269" t="s">
        <v>487</v>
      </c>
      <c r="B20" s="392"/>
    </row>
    <row r="21" spans="1:2" ht="20.100000000000001" customHeight="1">
      <c r="A21" s="269" t="s">
        <v>488</v>
      </c>
      <c r="B21" s="392"/>
    </row>
    <row r="22" spans="1:2" ht="20.100000000000001" customHeight="1">
      <c r="A22" s="269" t="s">
        <v>489</v>
      </c>
      <c r="B22" s="392"/>
    </row>
    <row r="23" spans="1:2" ht="20.100000000000001" customHeight="1">
      <c r="A23" s="468" t="s">
        <v>244</v>
      </c>
      <c r="B23" s="468"/>
    </row>
  </sheetData>
  <mergeCells count="3">
    <mergeCell ref="A2:B2"/>
    <mergeCell ref="A1:B1"/>
    <mergeCell ref="A23:B23"/>
  </mergeCells>
  <phoneticPr fontId="2"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13"/>
  <sheetViews>
    <sheetView showZeros="0" topLeftCell="A4" workbookViewId="0">
      <selection activeCell="G13" sqref="G13"/>
    </sheetView>
  </sheetViews>
  <sheetFormatPr defaultRowHeight="20.100000000000001" customHeight="1"/>
  <cols>
    <col min="1" max="1" width="39.25" style="8" customWidth="1"/>
    <col min="2" max="2" width="11.875" style="9" customWidth="1"/>
    <col min="3" max="3" width="40.125" style="10" customWidth="1"/>
    <col min="4" max="4" width="11.625" style="29" customWidth="1"/>
    <col min="5" max="5" width="13" style="11" customWidth="1"/>
    <col min="6" max="16384" width="9" style="11"/>
  </cols>
  <sheetData>
    <row r="1" spans="1:5" ht="20.100000000000001" customHeight="1">
      <c r="A1" s="428" t="s">
        <v>337</v>
      </c>
      <c r="B1" s="428"/>
      <c r="C1" s="428"/>
      <c r="D1" s="428"/>
    </row>
    <row r="2" spans="1:5" ht="29.25" customHeight="1">
      <c r="A2" s="427" t="s">
        <v>61</v>
      </c>
      <c r="B2" s="427"/>
      <c r="C2" s="427"/>
      <c r="D2" s="427"/>
    </row>
    <row r="3" spans="1:5" ht="20.100000000000001" customHeight="1">
      <c r="A3" s="460"/>
      <c r="B3" s="460"/>
      <c r="C3" s="460"/>
      <c r="D3" s="28" t="s">
        <v>109</v>
      </c>
    </row>
    <row r="4" spans="1:5" ht="24" customHeight="1">
      <c r="A4" s="12" t="s">
        <v>157</v>
      </c>
      <c r="B4" s="13" t="s">
        <v>111</v>
      </c>
      <c r="C4" s="12" t="s">
        <v>112</v>
      </c>
      <c r="D4" s="13" t="s">
        <v>119</v>
      </c>
    </row>
    <row r="5" spans="1:5" ht="33.75" customHeight="1">
      <c r="A5" s="104" t="s">
        <v>669</v>
      </c>
      <c r="B5" s="210">
        <f>SUM(B6:B11)</f>
        <v>0</v>
      </c>
      <c r="C5" s="215" t="s">
        <v>40</v>
      </c>
      <c r="D5" s="210">
        <f>SUM(D6:D12)</f>
        <v>0</v>
      </c>
      <c r="E5" s="9"/>
    </row>
    <row r="6" spans="1:5" ht="33.75" customHeight="1">
      <c r="A6" s="158" t="s">
        <v>24</v>
      </c>
      <c r="B6" s="151"/>
      <c r="C6" s="158"/>
      <c r="D6" s="95"/>
      <c r="E6" s="94"/>
    </row>
    <row r="7" spans="1:5" ht="33.75" customHeight="1">
      <c r="A7" s="158" t="s">
        <v>25</v>
      </c>
      <c r="B7" s="151"/>
      <c r="C7" s="90"/>
      <c r="D7" s="35"/>
      <c r="E7" s="94"/>
    </row>
    <row r="8" spans="1:5" ht="33.75" customHeight="1">
      <c r="A8" s="158" t="s">
        <v>26</v>
      </c>
      <c r="B8" s="151"/>
      <c r="C8" s="90"/>
      <c r="D8" s="35"/>
    </row>
    <row r="9" spans="1:5" ht="33.75" customHeight="1">
      <c r="A9" s="158" t="s">
        <v>27</v>
      </c>
      <c r="B9" s="151"/>
      <c r="C9" s="90"/>
      <c r="D9" s="35"/>
    </row>
    <row r="10" spans="1:5" ht="33.75" customHeight="1">
      <c r="A10" s="158"/>
      <c r="B10" s="151"/>
      <c r="C10" s="90"/>
      <c r="D10" s="35"/>
    </row>
    <row r="11" spans="1:5" ht="33.75" customHeight="1">
      <c r="A11" s="158"/>
      <c r="B11" s="151"/>
      <c r="C11" s="90"/>
      <c r="D11" s="95"/>
    </row>
    <row r="12" spans="1:5" ht="33.75" customHeight="1">
      <c r="A12" s="93"/>
      <c r="B12" s="32"/>
      <c r="C12" s="90"/>
      <c r="D12" s="95"/>
    </row>
    <row r="13" spans="1:5" ht="27" customHeight="1">
      <c r="A13" s="468" t="s">
        <v>245</v>
      </c>
      <c r="B13" s="468"/>
      <c r="C13" s="468"/>
      <c r="D13" s="468"/>
    </row>
  </sheetData>
  <mergeCells count="5">
    <mergeCell ref="A13:D13"/>
    <mergeCell ref="A1:B1"/>
    <mergeCell ref="C1:D1"/>
    <mergeCell ref="A2:D2"/>
    <mergeCell ref="A3:C3"/>
  </mergeCells>
  <phoneticPr fontId="2"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codeName="Sheet21">
    <tabColor rgb="FF7030A0"/>
  </sheetPr>
  <dimension ref="A1:F23"/>
  <sheetViews>
    <sheetView showZeros="0" workbookViewId="0">
      <selection activeCell="F8" sqref="F8"/>
    </sheetView>
  </sheetViews>
  <sheetFormatPr defaultColWidth="17.375" defaultRowHeight="13.5"/>
  <cols>
    <col min="1" max="1" width="29.625" style="41" customWidth="1"/>
    <col min="2" max="2" width="13.5" style="43" customWidth="1"/>
    <col min="3" max="3" width="35.5" style="40" customWidth="1"/>
    <col min="4" max="4" width="13.5" style="39" customWidth="1"/>
    <col min="5" max="5" width="9" style="41" customWidth="1"/>
    <col min="6" max="6" width="11.25" style="41" customWidth="1"/>
    <col min="7" max="250" width="9" style="41" customWidth="1"/>
    <col min="251" max="251" width="29.625" style="41" customWidth="1"/>
    <col min="252" max="252" width="12.75" style="41" customWidth="1"/>
    <col min="253" max="253" width="29.75" style="41" customWidth="1"/>
    <col min="254" max="254" width="17" style="41" customWidth="1"/>
    <col min="255" max="255" width="37" style="41" customWidth="1"/>
    <col min="256" max="16384" width="17.375" style="41"/>
  </cols>
  <sheetData>
    <row r="1" spans="1:6" ht="18.75">
      <c r="A1" s="434" t="s">
        <v>338</v>
      </c>
      <c r="B1" s="434"/>
      <c r="C1" s="173"/>
      <c r="D1" s="174"/>
    </row>
    <row r="2" spans="1:6" ht="30" customHeight="1">
      <c r="A2" s="442" t="s">
        <v>62</v>
      </c>
      <c r="B2" s="442"/>
      <c r="C2" s="442"/>
      <c r="D2" s="442"/>
    </row>
    <row r="3" spans="1:6" s="42" customFormat="1" ht="21.95" customHeight="1">
      <c r="A3" s="216"/>
      <c r="B3" s="217"/>
      <c r="C3" s="218"/>
      <c r="D3" s="219" t="s">
        <v>109</v>
      </c>
    </row>
    <row r="4" spans="1:6" s="42" customFormat="1" ht="24" customHeight="1">
      <c r="A4" s="161" t="s">
        <v>116</v>
      </c>
      <c r="B4" s="161" t="s">
        <v>143</v>
      </c>
      <c r="C4" s="161" t="s">
        <v>112</v>
      </c>
      <c r="D4" s="220" t="s">
        <v>106</v>
      </c>
    </row>
    <row r="5" spans="1:6" s="42" customFormat="1" ht="24" customHeight="1">
      <c r="A5" s="161" t="s">
        <v>113</v>
      </c>
      <c r="B5" s="179">
        <f>B6+B18</f>
        <v>0</v>
      </c>
      <c r="C5" s="161" t="s">
        <v>228</v>
      </c>
      <c r="D5" s="157">
        <f>B5</f>
        <v>0</v>
      </c>
    </row>
    <row r="6" spans="1:6" s="42" customFormat="1" ht="24" customHeight="1">
      <c r="A6" s="163" t="s">
        <v>114</v>
      </c>
      <c r="B6" s="157"/>
      <c r="C6" s="164" t="s">
        <v>229</v>
      </c>
      <c r="D6" s="157"/>
    </row>
    <row r="7" spans="1:6" s="42" customFormat="1" ht="20.100000000000001" customHeight="1">
      <c r="A7" s="152" t="s">
        <v>140</v>
      </c>
      <c r="B7" s="157"/>
      <c r="C7" s="152" t="s">
        <v>131</v>
      </c>
      <c r="D7" s="157"/>
      <c r="E7" s="55"/>
    </row>
    <row r="8" spans="1:6" s="42" customFormat="1" ht="20.100000000000001" customHeight="1">
      <c r="A8" s="152" t="s">
        <v>141</v>
      </c>
      <c r="B8" s="157"/>
      <c r="C8" s="169" t="s">
        <v>230</v>
      </c>
      <c r="D8" s="95"/>
      <c r="E8" s="55"/>
    </row>
    <row r="9" spans="1:6" s="42" customFormat="1" ht="20.100000000000001" customHeight="1">
      <c r="A9" s="152"/>
      <c r="B9" s="157"/>
      <c r="C9" s="169" t="s">
        <v>231</v>
      </c>
      <c r="D9" s="95"/>
    </row>
    <row r="10" spans="1:6" s="42" customFormat="1" ht="20.100000000000001" customHeight="1">
      <c r="A10" s="152"/>
      <c r="B10" s="157"/>
      <c r="C10" s="152" t="s">
        <v>232</v>
      </c>
      <c r="D10" s="157"/>
    </row>
    <row r="11" spans="1:6" s="42" customFormat="1" ht="20.100000000000001" customHeight="1">
      <c r="A11" s="221"/>
      <c r="B11" s="222"/>
      <c r="C11" s="169" t="s">
        <v>233</v>
      </c>
      <c r="D11" s="95"/>
      <c r="E11" s="55"/>
      <c r="F11" s="51"/>
    </row>
    <row r="12" spans="1:6" s="42" customFormat="1" ht="20.100000000000001" customHeight="1">
      <c r="A12" s="223"/>
      <c r="B12" s="222"/>
      <c r="C12" s="169" t="s">
        <v>234</v>
      </c>
      <c r="D12" s="95"/>
      <c r="F12" s="51"/>
    </row>
    <row r="13" spans="1:6" s="42" customFormat="1" ht="20.100000000000001" customHeight="1">
      <c r="A13" s="224"/>
      <c r="B13" s="225"/>
      <c r="C13" s="152" t="s">
        <v>235</v>
      </c>
      <c r="D13" s="157"/>
      <c r="F13" s="51"/>
    </row>
    <row r="14" spans="1:6" s="42" customFormat="1" ht="20.100000000000001" customHeight="1">
      <c r="A14" s="226"/>
      <c r="B14" s="227"/>
      <c r="C14" s="169" t="s">
        <v>236</v>
      </c>
      <c r="D14" s="95"/>
      <c r="F14" s="51"/>
    </row>
    <row r="15" spans="1:6" s="42" customFormat="1" ht="20.100000000000001" customHeight="1">
      <c r="A15" s="228"/>
      <c r="B15" s="229"/>
      <c r="C15" s="169" t="s">
        <v>237</v>
      </c>
      <c r="D15" s="95"/>
    </row>
    <row r="16" spans="1:6" s="42" customFormat="1" ht="20.100000000000001" customHeight="1">
      <c r="A16" s="230"/>
      <c r="B16" s="222"/>
      <c r="C16" s="152" t="s">
        <v>238</v>
      </c>
      <c r="D16" s="157"/>
    </row>
    <row r="17" spans="1:5" s="42" customFormat="1" ht="20.100000000000001" customHeight="1">
      <c r="A17" s="230"/>
      <c r="B17" s="222"/>
      <c r="C17" s="169" t="s">
        <v>142</v>
      </c>
      <c r="D17" s="95"/>
    </row>
    <row r="18" spans="1:5" s="42" customFormat="1" ht="20.100000000000001" customHeight="1">
      <c r="A18" s="211" t="s">
        <v>107</v>
      </c>
      <c r="B18" s="210"/>
      <c r="C18" s="211" t="s">
        <v>239</v>
      </c>
      <c r="D18" s="157"/>
      <c r="E18" s="52"/>
    </row>
    <row r="19" spans="1:5" s="42" customFormat="1" ht="20.100000000000001" customHeight="1">
      <c r="A19" s="152" t="s">
        <v>227</v>
      </c>
      <c r="B19" s="95"/>
      <c r="C19" s="152" t="s">
        <v>240</v>
      </c>
      <c r="D19" s="95"/>
      <c r="E19" s="52"/>
    </row>
    <row r="20" spans="1:5" s="42" customFormat="1" ht="20.100000000000001" customHeight="1">
      <c r="A20" s="152" t="s">
        <v>670</v>
      </c>
      <c r="B20" s="95"/>
      <c r="C20" s="152"/>
      <c r="D20" s="95"/>
    </row>
    <row r="21" spans="1:5" ht="35.1" customHeight="1">
      <c r="A21" s="469" t="s">
        <v>246</v>
      </c>
      <c r="B21" s="469"/>
      <c r="C21" s="469"/>
      <c r="D21" s="469"/>
    </row>
    <row r="22" spans="1:5" ht="22.15" customHeight="1"/>
    <row r="23" spans="1:5" ht="22.15" customHeight="1"/>
  </sheetData>
  <mergeCells count="3">
    <mergeCell ref="A2:D2"/>
    <mergeCell ref="A21:D21"/>
    <mergeCell ref="A1:B1"/>
  </mergeCells>
  <phoneticPr fontId="2"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codeName="Sheet22">
    <tabColor rgb="FF7030A0"/>
  </sheetPr>
  <dimension ref="A1:D34"/>
  <sheetViews>
    <sheetView showZeros="0" workbookViewId="0">
      <selection activeCell="E15" sqref="E15"/>
    </sheetView>
  </sheetViews>
  <sheetFormatPr defaultRowHeight="14.25"/>
  <cols>
    <col min="1" max="1" width="35.5" style="17" customWidth="1"/>
    <col min="2" max="2" width="13.5" style="14" customWidth="1"/>
    <col min="3" max="3" width="37.75" style="14" customWidth="1"/>
    <col min="4" max="4" width="13.5" style="14" customWidth="1"/>
    <col min="5" max="6" width="9" style="14"/>
    <col min="7" max="7" width="31.625" style="14" bestFit="1" customWidth="1"/>
    <col min="8" max="8" width="9" style="14"/>
    <col min="9" max="9" width="31.625" style="14" bestFit="1" customWidth="1"/>
    <col min="10" max="16384" width="9" style="14"/>
  </cols>
  <sheetData>
    <row r="1" spans="1:4" ht="24" customHeight="1">
      <c r="A1" s="428" t="s">
        <v>339</v>
      </c>
      <c r="B1" s="428"/>
      <c r="C1" s="42"/>
      <c r="D1" s="42"/>
    </row>
    <row r="2" spans="1:4" ht="31.5" customHeight="1">
      <c r="A2" s="442" t="s">
        <v>372</v>
      </c>
      <c r="B2" s="442"/>
      <c r="C2" s="442"/>
      <c r="D2" s="442"/>
    </row>
    <row r="3" spans="1:4" ht="24.75" customHeight="1">
      <c r="A3" s="444"/>
      <c r="B3" s="444"/>
      <c r="C3" s="177"/>
      <c r="D3" s="178" t="s">
        <v>171</v>
      </c>
    </row>
    <row r="4" spans="1:4" ht="24" customHeight="1">
      <c r="A4" s="161" t="s">
        <v>189</v>
      </c>
      <c r="B4" s="220" t="s">
        <v>190</v>
      </c>
      <c r="C4" s="161" t="s">
        <v>191</v>
      </c>
      <c r="D4" s="220" t="s">
        <v>190</v>
      </c>
    </row>
    <row r="5" spans="1:4" ht="24" customHeight="1">
      <c r="A5" s="231" t="s">
        <v>174</v>
      </c>
      <c r="B5" s="179">
        <f>B6</f>
        <v>0</v>
      </c>
      <c r="C5" s="231" t="s">
        <v>174</v>
      </c>
      <c r="D5" s="179">
        <f>B6</f>
        <v>0</v>
      </c>
    </row>
    <row r="6" spans="1:4" ht="20.100000000000001" customHeight="1">
      <c r="A6" s="232" t="s">
        <v>63</v>
      </c>
      <c r="B6" s="179">
        <f>B7+B11+B14+B15+B16</f>
        <v>0</v>
      </c>
      <c r="C6" s="232" t="s">
        <v>64</v>
      </c>
      <c r="D6" s="179">
        <f>D7+D11+D14+D15+D16</f>
        <v>0</v>
      </c>
    </row>
    <row r="7" spans="1:4" ht="25.5" customHeight="1">
      <c r="A7" s="183" t="s">
        <v>192</v>
      </c>
      <c r="B7" s="95"/>
      <c r="C7" s="183" t="s">
        <v>193</v>
      </c>
      <c r="D7" s="95"/>
    </row>
    <row r="8" spans="1:4" ht="25.5" customHeight="1">
      <c r="A8" s="185" t="s">
        <v>194</v>
      </c>
      <c r="B8" s="95"/>
      <c r="C8" s="185" t="s">
        <v>194</v>
      </c>
      <c r="D8" s="95"/>
    </row>
    <row r="9" spans="1:4" ht="25.5" customHeight="1">
      <c r="A9" s="185" t="s">
        <v>195</v>
      </c>
      <c r="B9" s="95"/>
      <c r="C9" s="185" t="s">
        <v>195</v>
      </c>
      <c r="D9" s="95"/>
    </row>
    <row r="10" spans="1:4" ht="25.5" customHeight="1">
      <c r="A10" s="185" t="s">
        <v>196</v>
      </c>
      <c r="B10" s="95"/>
      <c r="C10" s="185" t="s">
        <v>196</v>
      </c>
      <c r="D10" s="95"/>
    </row>
    <row r="11" spans="1:4" ht="25.5" customHeight="1">
      <c r="A11" s="183" t="s">
        <v>197</v>
      </c>
      <c r="B11" s="95"/>
      <c r="C11" s="183" t="s">
        <v>198</v>
      </c>
      <c r="D11" s="95"/>
    </row>
    <row r="12" spans="1:4" ht="25.5" customHeight="1">
      <c r="A12" s="296" t="s">
        <v>199</v>
      </c>
      <c r="B12" s="95"/>
      <c r="C12" s="296" t="s">
        <v>199</v>
      </c>
      <c r="D12" s="95"/>
    </row>
    <row r="13" spans="1:4" ht="25.5" customHeight="1">
      <c r="A13" s="185" t="s">
        <v>200</v>
      </c>
      <c r="B13" s="95"/>
      <c r="C13" s="185" t="s">
        <v>200</v>
      </c>
      <c r="D13" s="95"/>
    </row>
    <row r="14" spans="1:4" ht="25.5" customHeight="1">
      <c r="A14" s="183" t="s">
        <v>201</v>
      </c>
      <c r="B14" s="95"/>
      <c r="C14" s="183" t="s">
        <v>202</v>
      </c>
      <c r="D14" s="95"/>
    </row>
    <row r="15" spans="1:4" ht="25.5" customHeight="1">
      <c r="A15" s="183" t="s">
        <v>203</v>
      </c>
      <c r="B15" s="95"/>
      <c r="C15" s="183" t="s">
        <v>204</v>
      </c>
      <c r="D15" s="95"/>
    </row>
    <row r="16" spans="1:4" ht="25.5" customHeight="1">
      <c r="A16" s="53"/>
      <c r="B16" s="25"/>
      <c r="C16" s="53"/>
      <c r="D16" s="25"/>
    </row>
    <row r="17" spans="1:4" ht="25.5" customHeight="1">
      <c r="A17" s="15"/>
      <c r="B17" s="34"/>
      <c r="C17" s="16" t="s">
        <v>188</v>
      </c>
      <c r="D17" s="47">
        <f>D5-D6</f>
        <v>0</v>
      </c>
    </row>
    <row r="18" spans="1:4" ht="35.1" customHeight="1">
      <c r="A18" s="468" t="s">
        <v>65</v>
      </c>
      <c r="B18" s="468"/>
      <c r="C18" s="468"/>
      <c r="D18" s="468"/>
    </row>
    <row r="19" spans="1:4">
      <c r="A19" s="14"/>
    </row>
    <row r="20" spans="1:4">
      <c r="A20" s="14"/>
    </row>
    <row r="21" spans="1:4">
      <c r="A21" s="14"/>
    </row>
    <row r="22" spans="1:4">
      <c r="A22" s="14"/>
    </row>
    <row r="23" spans="1:4">
      <c r="A23" s="14"/>
    </row>
    <row r="24" spans="1:4">
      <c r="A24" s="14"/>
    </row>
    <row r="25" spans="1:4">
      <c r="A25" s="14"/>
    </row>
    <row r="26" spans="1:4">
      <c r="A26" s="14"/>
    </row>
    <row r="27" spans="1:4">
      <c r="A27" s="14"/>
    </row>
    <row r="28" spans="1:4">
      <c r="A28" s="14"/>
    </row>
    <row r="29" spans="1:4">
      <c r="A29" s="14"/>
    </row>
    <row r="30" spans="1:4">
      <c r="A30" s="14"/>
    </row>
    <row r="31" spans="1:4">
      <c r="A31" s="14"/>
    </row>
    <row r="32" spans="1:4">
      <c r="A32" s="14"/>
    </row>
    <row r="33" spans="1:1">
      <c r="A33" s="14"/>
    </row>
    <row r="34" spans="1:1">
      <c r="A34" s="14"/>
    </row>
  </sheetData>
  <mergeCells count="4">
    <mergeCell ref="A2:D2"/>
    <mergeCell ref="A3:B3"/>
    <mergeCell ref="A18:D18"/>
    <mergeCell ref="A1:B1"/>
  </mergeCells>
  <phoneticPr fontId="2" type="noConversion"/>
  <printOptions horizontalCentered="1"/>
  <pageMargins left="0.15748031496062992" right="0.15748031496062992"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dimension ref="A1:F8"/>
  <sheetViews>
    <sheetView workbookViewId="0">
      <pane ySplit="4" topLeftCell="A5" activePane="bottomLeft" state="frozen"/>
      <selection activeCell="D13" sqref="D13"/>
      <selection pane="bottomLeft" activeCell="A2" sqref="A2:F2"/>
    </sheetView>
  </sheetViews>
  <sheetFormatPr defaultColWidth="10" defaultRowHeight="13.5"/>
  <cols>
    <col min="1" max="1" width="5.875" style="128" customWidth="1"/>
    <col min="2" max="2" width="10.25" style="128" customWidth="1"/>
    <col min="3" max="3" width="35.875" style="128" customWidth="1"/>
    <col min="4" max="4" width="13.375" style="128" customWidth="1"/>
    <col min="5" max="5" width="16.75" style="128" customWidth="1"/>
    <col min="6" max="6" width="14.875" style="128" customWidth="1"/>
    <col min="7" max="7" width="9.75" style="128" customWidth="1"/>
    <col min="8" max="16384" width="10" style="128"/>
  </cols>
  <sheetData>
    <row r="1" spans="1:6" s="135" customFormat="1" ht="19.5" customHeight="1">
      <c r="A1" s="428" t="s">
        <v>340</v>
      </c>
      <c r="B1" s="428"/>
    </row>
    <row r="2" spans="1:6" s="134" customFormat="1" ht="28.7" customHeight="1">
      <c r="A2" s="470" t="s">
        <v>66</v>
      </c>
      <c r="B2" s="470"/>
      <c r="C2" s="470"/>
      <c r="D2" s="470"/>
      <c r="E2" s="470"/>
      <c r="F2" s="470"/>
    </row>
    <row r="3" spans="1:6" ht="14.25" customHeight="1">
      <c r="A3" s="471" t="s">
        <v>264</v>
      </c>
      <c r="B3" s="471"/>
      <c r="C3" s="471"/>
      <c r="D3" s="471"/>
      <c r="E3" s="471"/>
      <c r="F3" s="471"/>
    </row>
    <row r="4" spans="1:6" ht="62.25" customHeight="1">
      <c r="A4" s="132" t="s">
        <v>304</v>
      </c>
      <c r="B4" s="132" t="s">
        <v>303</v>
      </c>
      <c r="C4" s="132" t="s">
        <v>302</v>
      </c>
      <c r="D4" s="132" t="s">
        <v>301</v>
      </c>
      <c r="E4" s="132" t="s">
        <v>300</v>
      </c>
      <c r="F4" s="132" t="s">
        <v>299</v>
      </c>
    </row>
    <row r="5" spans="1:6" ht="62.25" customHeight="1">
      <c r="A5" s="131">
        <v>1</v>
      </c>
      <c r="B5" s="132"/>
      <c r="C5" s="133"/>
      <c r="D5" s="132"/>
      <c r="E5" s="131"/>
      <c r="F5" s="132"/>
    </row>
    <row r="6" spans="1:6" ht="62.25" customHeight="1">
      <c r="A6" s="131">
        <v>2</v>
      </c>
      <c r="B6" s="132"/>
      <c r="C6" s="133"/>
      <c r="D6" s="132"/>
      <c r="E6" s="131"/>
      <c r="F6" s="132"/>
    </row>
    <row r="7" spans="1:6" ht="62.25" customHeight="1">
      <c r="A7" s="131">
        <v>3</v>
      </c>
      <c r="B7" s="130"/>
      <c r="C7" s="130"/>
      <c r="D7" s="130"/>
      <c r="E7" s="130"/>
      <c r="F7" s="129"/>
    </row>
    <row r="8" spans="1:6" ht="33" customHeight="1">
      <c r="A8" s="472" t="s">
        <v>298</v>
      </c>
      <c r="B8" s="472"/>
      <c r="C8" s="472"/>
      <c r="D8" s="472"/>
      <c r="E8" s="472"/>
      <c r="F8" s="472"/>
    </row>
  </sheetData>
  <mergeCells count="4">
    <mergeCell ref="A2:F2"/>
    <mergeCell ref="A3:F3"/>
    <mergeCell ref="A8:F8"/>
    <mergeCell ref="A1:B1"/>
  </mergeCells>
  <phoneticPr fontId="2"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6.xml><?xml version="1.0" encoding="utf-8"?>
<worksheet xmlns="http://schemas.openxmlformats.org/spreadsheetml/2006/main" xmlns:r="http://schemas.openxmlformats.org/officeDocument/2006/relationships">
  <dimension ref="A1:G9"/>
  <sheetViews>
    <sheetView workbookViewId="0">
      <pane ySplit="6" topLeftCell="A7" activePane="bottomLeft" state="frozen"/>
      <selection activeCell="D13" sqref="D13"/>
      <selection pane="bottomLeft" activeCell="J12" sqref="J12"/>
    </sheetView>
  </sheetViews>
  <sheetFormatPr defaultColWidth="10" defaultRowHeight="13.5"/>
  <cols>
    <col min="1" max="1" width="26.125" style="109" customWidth="1"/>
    <col min="2" max="7" width="11.375" style="109" customWidth="1"/>
    <col min="8" max="9" width="9.75" style="109" customWidth="1"/>
    <col min="10" max="16384" width="10" style="109"/>
  </cols>
  <sheetData>
    <row r="1" spans="1:7" s="116" customFormat="1" ht="27.2" customHeight="1">
      <c r="A1" s="428" t="s">
        <v>315</v>
      </c>
      <c r="B1" s="428"/>
    </row>
    <row r="2" spans="1:7" s="115" customFormat="1" ht="28.7" customHeight="1">
      <c r="A2" s="474" t="s">
        <v>373</v>
      </c>
      <c r="B2" s="474"/>
      <c r="C2" s="474"/>
      <c r="D2" s="474"/>
      <c r="E2" s="474"/>
      <c r="F2" s="474"/>
      <c r="G2" s="474"/>
    </row>
    <row r="3" spans="1:7" ht="14.25" customHeight="1">
      <c r="A3" s="114"/>
      <c r="B3" s="114"/>
      <c r="G3" s="113" t="s">
        <v>264</v>
      </c>
    </row>
    <row r="4" spans="1:7" ht="46.5" customHeight="1">
      <c r="A4" s="475" t="s">
        <v>263</v>
      </c>
      <c r="B4" s="475" t="s">
        <v>262</v>
      </c>
      <c r="C4" s="475"/>
      <c r="D4" s="475"/>
      <c r="E4" s="475" t="s">
        <v>261</v>
      </c>
      <c r="F4" s="475"/>
      <c r="G4" s="475"/>
    </row>
    <row r="5" spans="1:7" ht="46.5" customHeight="1">
      <c r="A5" s="475"/>
      <c r="B5" s="112"/>
      <c r="C5" s="111" t="s">
        <v>260</v>
      </c>
      <c r="D5" s="111" t="s">
        <v>259</v>
      </c>
      <c r="E5" s="112"/>
      <c r="F5" s="111" t="s">
        <v>260</v>
      </c>
      <c r="G5" s="111" t="s">
        <v>259</v>
      </c>
    </row>
    <row r="6" spans="1:7" ht="46.5" customHeight="1">
      <c r="A6" s="111" t="s">
        <v>258</v>
      </c>
      <c r="B6" s="111" t="s">
        <v>257</v>
      </c>
      <c r="C6" s="111" t="s">
        <v>256</v>
      </c>
      <c r="D6" s="111" t="s">
        <v>255</v>
      </c>
      <c r="E6" s="111" t="s">
        <v>254</v>
      </c>
      <c r="F6" s="111" t="s">
        <v>253</v>
      </c>
      <c r="G6" s="111" t="s">
        <v>252</v>
      </c>
    </row>
    <row r="7" spans="1:7" ht="46.5" customHeight="1" thickBot="1">
      <c r="A7" s="110" t="s">
        <v>156</v>
      </c>
      <c r="B7" s="260">
        <f>C7+D7</f>
        <v>0</v>
      </c>
      <c r="C7" s="260"/>
      <c r="D7" s="260"/>
      <c r="E7" s="260">
        <f>F7+G7</f>
        <v>0</v>
      </c>
      <c r="F7" s="260"/>
      <c r="G7" s="260"/>
    </row>
    <row r="8" spans="1:7">
      <c r="A8" s="476" t="s">
        <v>251</v>
      </c>
      <c r="B8" s="476"/>
      <c r="C8" s="476"/>
      <c r="D8" s="476"/>
      <c r="E8" s="476"/>
      <c r="F8" s="476"/>
      <c r="G8" s="476"/>
    </row>
    <row r="9" spans="1:7">
      <c r="A9" s="473" t="s">
        <v>348</v>
      </c>
      <c r="B9" s="473"/>
      <c r="C9" s="473"/>
      <c r="D9" s="473"/>
      <c r="E9" s="473"/>
      <c r="F9" s="473"/>
      <c r="G9" s="473"/>
    </row>
  </sheetData>
  <mergeCells count="7">
    <mergeCell ref="A1:B1"/>
    <mergeCell ref="A9:G9"/>
    <mergeCell ref="A2:G2"/>
    <mergeCell ref="A4:A5"/>
    <mergeCell ref="B4:D4"/>
    <mergeCell ref="E4:G4"/>
    <mergeCell ref="A8:G8"/>
  </mergeCells>
  <phoneticPr fontId="2"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dimension ref="A1:C14"/>
  <sheetViews>
    <sheetView workbookViewId="0">
      <selection activeCell="A2" sqref="A2:C2"/>
    </sheetView>
  </sheetViews>
  <sheetFormatPr defaultColWidth="10" defaultRowHeight="13.5"/>
  <cols>
    <col min="1" max="1" width="54.75" style="109" customWidth="1"/>
    <col min="2" max="3" width="21.125" style="109" customWidth="1"/>
    <col min="4" max="16384" width="10" style="109"/>
  </cols>
  <sheetData>
    <row r="1" spans="1:3" s="233" customFormat="1" ht="26.25" customHeight="1">
      <c r="A1" s="234" t="s">
        <v>341</v>
      </c>
    </row>
    <row r="2" spans="1:3" s="115" customFormat="1" ht="28.7" customHeight="1">
      <c r="A2" s="474" t="s">
        <v>374</v>
      </c>
      <c r="B2" s="474"/>
      <c r="C2" s="474"/>
    </row>
    <row r="3" spans="1:3" ht="14.25" customHeight="1">
      <c r="A3" s="114"/>
      <c r="B3" s="114"/>
      <c r="C3" s="113" t="s">
        <v>264</v>
      </c>
    </row>
    <row r="4" spans="1:3" ht="46.5" customHeight="1">
      <c r="A4" s="118" t="s">
        <v>267</v>
      </c>
      <c r="B4" s="118" t="s">
        <v>266</v>
      </c>
      <c r="C4" s="118" t="s">
        <v>265</v>
      </c>
    </row>
    <row r="5" spans="1:3" ht="56.25" customHeight="1">
      <c r="A5" s="117" t="s">
        <v>399</v>
      </c>
      <c r="B5" s="264"/>
      <c r="C5" s="264"/>
    </row>
    <row r="6" spans="1:3" ht="56.25" customHeight="1">
      <c r="A6" s="117" t="s">
        <v>400</v>
      </c>
      <c r="B6" s="264"/>
      <c r="C6" s="264"/>
    </row>
    <row r="7" spans="1:3" ht="56.25" customHeight="1">
      <c r="A7" s="117" t="s">
        <v>401</v>
      </c>
      <c r="B7" s="264"/>
      <c r="C7" s="264"/>
    </row>
    <row r="8" spans="1:3" ht="56.25" customHeight="1">
      <c r="A8" s="117" t="s">
        <v>402</v>
      </c>
      <c r="B8" s="264"/>
      <c r="C8" s="264"/>
    </row>
    <row r="9" spans="1:3" ht="56.25" customHeight="1">
      <c r="A9" s="117" t="s">
        <v>403</v>
      </c>
      <c r="B9" s="264"/>
      <c r="C9" s="264"/>
    </row>
    <row r="10" spans="1:3" ht="56.25" customHeight="1">
      <c r="A10" s="117" t="s">
        <v>404</v>
      </c>
      <c r="B10" s="264"/>
      <c r="C10" s="264"/>
    </row>
    <row r="11" spans="1:3" ht="56.25" customHeight="1">
      <c r="A11" s="117" t="s">
        <v>405</v>
      </c>
      <c r="B11" s="264"/>
      <c r="C11" s="264"/>
    </row>
    <row r="12" spans="1:3" ht="56.25" customHeight="1">
      <c r="A12" s="117" t="s">
        <v>406</v>
      </c>
      <c r="B12" s="264"/>
      <c r="C12" s="264"/>
    </row>
    <row r="13" spans="1:3" ht="56.25" customHeight="1">
      <c r="A13" s="117" t="s">
        <v>407</v>
      </c>
      <c r="B13" s="264"/>
      <c r="C13" s="264"/>
    </row>
    <row r="14" spans="1:3" ht="38.25" customHeight="1">
      <c r="A14" s="473" t="s">
        <v>349</v>
      </c>
      <c r="B14" s="473"/>
      <c r="C14" s="473"/>
    </row>
  </sheetData>
  <mergeCells count="2">
    <mergeCell ref="A2:C2"/>
    <mergeCell ref="A14:C14"/>
  </mergeCells>
  <phoneticPr fontId="2"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8.xml><?xml version="1.0" encoding="utf-8"?>
<worksheet xmlns="http://schemas.openxmlformats.org/spreadsheetml/2006/main" xmlns:r="http://schemas.openxmlformats.org/officeDocument/2006/relationships">
  <dimension ref="A1:C12"/>
  <sheetViews>
    <sheetView workbookViewId="0">
      <selection activeCell="A2" sqref="A2:C2"/>
    </sheetView>
  </sheetViews>
  <sheetFormatPr defaultColWidth="10" defaultRowHeight="13.5"/>
  <cols>
    <col min="1" max="1" width="49" style="109" customWidth="1"/>
    <col min="2" max="3" width="23.25" style="109" customWidth="1"/>
    <col min="4" max="4" width="9.75" style="109" customWidth="1"/>
    <col min="5" max="16384" width="10" style="109"/>
  </cols>
  <sheetData>
    <row r="1" spans="1:3" s="116" customFormat="1" ht="18" customHeight="1">
      <c r="A1" s="234" t="s">
        <v>342</v>
      </c>
    </row>
    <row r="2" spans="1:3" s="115" customFormat="1" ht="48" customHeight="1">
      <c r="A2" s="474" t="s">
        <v>375</v>
      </c>
      <c r="B2" s="474"/>
      <c r="C2" s="474"/>
    </row>
    <row r="3" spans="1:3" ht="33" customHeight="1">
      <c r="A3" s="114"/>
      <c r="B3" s="114"/>
      <c r="C3" s="113" t="s">
        <v>264</v>
      </c>
    </row>
    <row r="4" spans="1:3" ht="66.75" customHeight="1">
      <c r="A4" s="118" t="s">
        <v>267</v>
      </c>
      <c r="B4" s="118" t="s">
        <v>266</v>
      </c>
      <c r="C4" s="118" t="s">
        <v>265</v>
      </c>
    </row>
    <row r="5" spans="1:3" ht="58.5" customHeight="1">
      <c r="A5" s="117" t="s">
        <v>408</v>
      </c>
      <c r="B5" s="264"/>
      <c r="C5" s="264"/>
    </row>
    <row r="6" spans="1:3" ht="58.5" customHeight="1">
      <c r="A6" s="117" t="s">
        <v>409</v>
      </c>
      <c r="B6" s="264"/>
      <c r="C6" s="264"/>
    </row>
    <row r="7" spans="1:3" ht="58.5" customHeight="1">
      <c r="A7" s="117" t="s">
        <v>410</v>
      </c>
      <c r="B7" s="264"/>
      <c r="C7" s="264"/>
    </row>
    <row r="8" spans="1:3" ht="58.5" customHeight="1">
      <c r="A8" s="117" t="s">
        <v>411</v>
      </c>
      <c r="B8" s="264"/>
      <c r="C8" s="264"/>
    </row>
    <row r="9" spans="1:3" ht="58.5" customHeight="1">
      <c r="A9" s="117" t="s">
        <v>412</v>
      </c>
      <c r="B9" s="264"/>
      <c r="C9" s="264"/>
    </row>
    <row r="10" spans="1:3" ht="58.5" customHeight="1">
      <c r="A10" s="117" t="s">
        <v>413</v>
      </c>
      <c r="B10" s="264"/>
      <c r="C10" s="264"/>
    </row>
    <row r="11" spans="1:3" ht="58.5" customHeight="1">
      <c r="A11" s="117" t="s">
        <v>414</v>
      </c>
      <c r="B11" s="264"/>
      <c r="C11" s="264"/>
    </row>
    <row r="12" spans="1:3" ht="33" customHeight="1">
      <c r="A12" s="473" t="s">
        <v>350</v>
      </c>
      <c r="B12" s="473"/>
      <c r="C12" s="473"/>
    </row>
  </sheetData>
  <mergeCells count="2">
    <mergeCell ref="A2:C2"/>
    <mergeCell ref="A12:C12"/>
  </mergeCells>
  <phoneticPr fontId="2"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9.xml><?xml version="1.0" encoding="utf-8"?>
<worksheet xmlns="http://schemas.openxmlformats.org/spreadsheetml/2006/main" xmlns:r="http://schemas.openxmlformats.org/officeDocument/2006/relationships">
  <dimension ref="A1:D26"/>
  <sheetViews>
    <sheetView workbookViewId="0">
      <pane ySplit="4" topLeftCell="A17" activePane="bottomLeft" state="frozen"/>
      <selection activeCell="D13" sqref="D13"/>
      <selection pane="bottomLeft" activeCell="I18" sqref="I18"/>
    </sheetView>
  </sheetViews>
  <sheetFormatPr defaultColWidth="10" defaultRowHeight="13.5"/>
  <cols>
    <col min="1" max="1" width="33.375" style="109" customWidth="1"/>
    <col min="2" max="2" width="16.75" style="109" customWidth="1"/>
    <col min="3" max="4" width="21" style="109" customWidth="1"/>
    <col min="5" max="5" width="9.75" style="109" customWidth="1"/>
    <col min="6" max="16384" width="10" style="109"/>
  </cols>
  <sheetData>
    <row r="1" spans="1:4" s="116" customFormat="1" ht="24" customHeight="1">
      <c r="A1" s="235" t="s">
        <v>343</v>
      </c>
    </row>
    <row r="2" spans="1:4" s="115" customFormat="1" ht="28.7" customHeight="1">
      <c r="A2" s="474" t="s">
        <v>67</v>
      </c>
      <c r="B2" s="474"/>
      <c r="C2" s="474"/>
      <c r="D2" s="474"/>
    </row>
    <row r="3" spans="1:4" ht="14.25" customHeight="1">
      <c r="D3" s="113" t="s">
        <v>264</v>
      </c>
    </row>
    <row r="4" spans="1:4" ht="28.5" customHeight="1">
      <c r="A4" s="118" t="s">
        <v>267</v>
      </c>
      <c r="B4" s="118" t="s">
        <v>290</v>
      </c>
      <c r="C4" s="118" t="s">
        <v>289</v>
      </c>
      <c r="D4" s="118" t="s">
        <v>288</v>
      </c>
    </row>
    <row r="5" spans="1:4" ht="28.5" customHeight="1">
      <c r="A5" s="120" t="s">
        <v>415</v>
      </c>
      <c r="B5" s="119" t="s">
        <v>287</v>
      </c>
      <c r="C5" s="261"/>
      <c r="D5" s="262"/>
    </row>
    <row r="6" spans="1:4" ht="28.5" customHeight="1">
      <c r="A6" s="120" t="s">
        <v>271</v>
      </c>
      <c r="B6" s="119" t="s">
        <v>256</v>
      </c>
      <c r="C6" s="261"/>
      <c r="D6" s="262"/>
    </row>
    <row r="7" spans="1:4" ht="28.5" customHeight="1">
      <c r="A7" s="120" t="s">
        <v>285</v>
      </c>
      <c r="B7" s="119" t="s">
        <v>255</v>
      </c>
      <c r="C7" s="261"/>
      <c r="D7" s="262"/>
    </row>
    <row r="8" spans="1:4" ht="28.5" customHeight="1">
      <c r="A8" s="120" t="s">
        <v>269</v>
      </c>
      <c r="B8" s="119" t="s">
        <v>286</v>
      </c>
      <c r="C8" s="261"/>
      <c r="D8" s="262"/>
    </row>
    <row r="9" spans="1:4" ht="28.5" customHeight="1">
      <c r="A9" s="120" t="s">
        <v>285</v>
      </c>
      <c r="B9" s="119" t="s">
        <v>253</v>
      </c>
      <c r="C9" s="261"/>
      <c r="D9" s="262"/>
    </row>
    <row r="10" spans="1:4" ht="28.5" customHeight="1">
      <c r="A10" s="120" t="s">
        <v>416</v>
      </c>
      <c r="B10" s="119" t="s">
        <v>284</v>
      </c>
      <c r="C10" s="261"/>
      <c r="D10" s="262"/>
    </row>
    <row r="11" spans="1:4" ht="28.5" customHeight="1">
      <c r="A11" s="120" t="s">
        <v>271</v>
      </c>
      <c r="B11" s="119" t="s">
        <v>283</v>
      </c>
      <c r="C11" s="261"/>
      <c r="D11" s="262"/>
    </row>
    <row r="12" spans="1:4" ht="28.5" customHeight="1">
      <c r="A12" s="120" t="s">
        <v>269</v>
      </c>
      <c r="B12" s="119" t="s">
        <v>282</v>
      </c>
      <c r="C12" s="261"/>
      <c r="D12" s="262"/>
    </row>
    <row r="13" spans="1:4" ht="28.5" customHeight="1">
      <c r="A13" s="120" t="s">
        <v>417</v>
      </c>
      <c r="B13" s="119" t="s">
        <v>281</v>
      </c>
      <c r="C13" s="261"/>
      <c r="D13" s="262"/>
    </row>
    <row r="14" spans="1:4" ht="28.5" customHeight="1">
      <c r="A14" s="120" t="s">
        <v>271</v>
      </c>
      <c r="B14" s="119" t="s">
        <v>280</v>
      </c>
      <c r="C14" s="261"/>
      <c r="D14" s="262"/>
    </row>
    <row r="15" spans="1:4" ht="28.5" customHeight="1">
      <c r="A15" s="120" t="s">
        <v>269</v>
      </c>
      <c r="B15" s="119" t="s">
        <v>279</v>
      </c>
      <c r="C15" s="261"/>
      <c r="D15" s="262"/>
    </row>
    <row r="16" spans="1:4" ht="28.5" customHeight="1">
      <c r="A16" s="120" t="s">
        <v>418</v>
      </c>
      <c r="B16" s="119" t="s">
        <v>278</v>
      </c>
      <c r="C16" s="261"/>
      <c r="D16" s="262"/>
    </row>
    <row r="17" spans="1:4" ht="28.5" customHeight="1">
      <c r="A17" s="120" t="s">
        <v>271</v>
      </c>
      <c r="B17" s="119" t="s">
        <v>277</v>
      </c>
      <c r="C17" s="261"/>
      <c r="D17" s="262"/>
    </row>
    <row r="18" spans="1:4" ht="28.5" customHeight="1">
      <c r="A18" s="120" t="s">
        <v>274</v>
      </c>
      <c r="B18" s="119"/>
      <c r="C18" s="261"/>
      <c r="D18" s="262"/>
    </row>
    <row r="19" spans="1:4" ht="28.5" customHeight="1">
      <c r="A19" s="120" t="s">
        <v>419</v>
      </c>
      <c r="B19" s="119" t="s">
        <v>276</v>
      </c>
      <c r="C19" s="261"/>
      <c r="D19" s="262"/>
    </row>
    <row r="20" spans="1:4" ht="28.5" customHeight="1">
      <c r="A20" s="120" t="s">
        <v>269</v>
      </c>
      <c r="B20" s="119" t="s">
        <v>275</v>
      </c>
      <c r="C20" s="261"/>
      <c r="D20" s="262"/>
    </row>
    <row r="21" spans="1:4" ht="28.5" customHeight="1">
      <c r="A21" s="120" t="s">
        <v>274</v>
      </c>
      <c r="B21" s="119"/>
      <c r="C21" s="261"/>
      <c r="D21" s="262"/>
    </row>
    <row r="22" spans="1:4" ht="28.5" customHeight="1">
      <c r="A22" s="120" t="s">
        <v>420</v>
      </c>
      <c r="B22" s="119" t="s">
        <v>273</v>
      </c>
      <c r="C22" s="261"/>
      <c r="D22" s="262"/>
    </row>
    <row r="23" spans="1:4" ht="28.5" customHeight="1">
      <c r="A23" s="120" t="s">
        <v>421</v>
      </c>
      <c r="B23" s="119" t="s">
        <v>272</v>
      </c>
      <c r="C23" s="261"/>
      <c r="D23" s="262"/>
    </row>
    <row r="24" spans="1:4" ht="28.5" customHeight="1">
      <c r="A24" s="120" t="s">
        <v>271</v>
      </c>
      <c r="B24" s="119" t="s">
        <v>270</v>
      </c>
      <c r="C24" s="261"/>
      <c r="D24" s="262"/>
    </row>
    <row r="25" spans="1:4" ht="28.5" customHeight="1">
      <c r="A25" s="120" t="s">
        <v>269</v>
      </c>
      <c r="B25" s="119" t="s">
        <v>268</v>
      </c>
      <c r="C25" s="261"/>
      <c r="D25" s="262"/>
    </row>
    <row r="26" spans="1:4" ht="43.5" customHeight="1">
      <c r="A26" s="473" t="s">
        <v>351</v>
      </c>
      <c r="B26" s="473"/>
      <c r="C26" s="473"/>
      <c r="D26" s="473"/>
    </row>
  </sheetData>
  <mergeCells count="2">
    <mergeCell ref="A2:D2"/>
    <mergeCell ref="A26:D26"/>
  </mergeCells>
  <phoneticPr fontId="2"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sheetPr>
    <tabColor rgb="FF00FF00"/>
    <pageSetUpPr fitToPage="1"/>
  </sheetPr>
  <dimension ref="A1:O33"/>
  <sheetViews>
    <sheetView showZeros="0" topLeftCell="A8" workbookViewId="0">
      <selection activeCell="H37" sqref="H36:H37"/>
    </sheetView>
  </sheetViews>
  <sheetFormatPr defaultRowHeight="21.95" customHeight="1"/>
  <cols>
    <col min="1" max="1" width="28" style="37" bestFit="1" customWidth="1"/>
    <col min="2" max="2" width="13.75" style="318" customWidth="1"/>
    <col min="3" max="3" width="0.25" style="318" hidden="1" customWidth="1"/>
    <col min="4" max="4" width="13.125" style="318" customWidth="1"/>
    <col min="5" max="5" width="13.625" style="318" customWidth="1"/>
    <col min="6" max="6" width="13" style="247" customWidth="1"/>
    <col min="7" max="7" width="11.75" style="252" customWidth="1"/>
    <col min="8" max="8" width="31.125" style="37" customWidth="1"/>
    <col min="9" max="9" width="14.5" style="258" hidden="1" customWidth="1"/>
    <col min="10" max="10" width="11.375" style="318" bestFit="1" customWidth="1"/>
    <col min="11" max="11" width="4.125" style="318" customWidth="1"/>
    <col min="12" max="12" width="14.375" style="318" customWidth="1"/>
    <col min="13" max="13" width="14.625" style="318" customWidth="1"/>
    <col min="14" max="14" width="11.125" style="318" customWidth="1"/>
    <col min="15" max="15" width="11.75" style="37" customWidth="1"/>
    <col min="16" max="16384" width="9" style="37"/>
  </cols>
  <sheetData>
    <row r="1" spans="1:15" ht="21" customHeight="1">
      <c r="B1" s="37"/>
      <c r="C1" s="37"/>
      <c r="D1" s="37"/>
      <c r="E1" s="37"/>
      <c r="F1" s="37"/>
      <c r="G1" s="37"/>
      <c r="I1" s="37"/>
      <c r="J1" s="37"/>
      <c r="K1" s="37"/>
      <c r="L1" s="37"/>
      <c r="M1" s="37"/>
      <c r="N1" s="37"/>
    </row>
    <row r="2" spans="1:15" ht="23.25" customHeight="1">
      <c r="A2" s="426" t="s">
        <v>86</v>
      </c>
      <c r="B2" s="426"/>
      <c r="C2" s="426"/>
      <c r="D2" s="426"/>
      <c r="E2" s="426"/>
      <c r="F2" s="426"/>
      <c r="G2" s="426"/>
      <c r="H2" s="426"/>
      <c r="I2" s="426"/>
      <c r="J2" s="426"/>
      <c r="K2" s="426"/>
      <c r="L2" s="426"/>
      <c r="M2" s="426"/>
      <c r="N2" s="426"/>
      <c r="O2" s="426"/>
    </row>
    <row r="3" spans="1:15" ht="18" customHeight="1">
      <c r="A3" s="36"/>
      <c r="B3" s="309"/>
      <c r="C3" s="309"/>
      <c r="D3" s="309"/>
      <c r="E3" s="309"/>
      <c r="F3" s="245"/>
      <c r="G3" s="250"/>
      <c r="H3" s="36"/>
      <c r="I3" s="253"/>
      <c r="J3" s="309"/>
      <c r="K3" s="309"/>
      <c r="L3" s="414"/>
      <c r="M3" s="309"/>
      <c r="N3" s="309"/>
      <c r="O3" s="237" t="s">
        <v>505</v>
      </c>
    </row>
    <row r="4" spans="1:15" ht="93.75">
      <c r="A4" s="143" t="s">
        <v>517</v>
      </c>
      <c r="B4" s="310" t="s">
        <v>538</v>
      </c>
      <c r="C4" s="310" t="s">
        <v>539</v>
      </c>
      <c r="D4" s="310" t="s">
        <v>689</v>
      </c>
      <c r="E4" s="310" t="s">
        <v>507</v>
      </c>
      <c r="F4" s="246" t="s">
        <v>690</v>
      </c>
      <c r="G4" s="251" t="s">
        <v>540</v>
      </c>
      <c r="H4" s="143" t="s">
        <v>541</v>
      </c>
      <c r="I4" s="254" t="s">
        <v>537</v>
      </c>
      <c r="J4" s="310" t="s">
        <v>538</v>
      </c>
      <c r="K4" s="310" t="s">
        <v>539</v>
      </c>
      <c r="L4" s="310" t="s">
        <v>689</v>
      </c>
      <c r="M4" s="310" t="s">
        <v>507</v>
      </c>
      <c r="N4" s="310" t="s">
        <v>690</v>
      </c>
      <c r="O4" s="145" t="s">
        <v>540</v>
      </c>
    </row>
    <row r="5" spans="1:15" ht="15.75" customHeight="1">
      <c r="A5" s="143" t="s">
        <v>542</v>
      </c>
      <c r="B5" s="311">
        <f>B6+B27</f>
        <v>2885.03</v>
      </c>
      <c r="C5" s="311"/>
      <c r="D5" s="311">
        <f>D6+D27</f>
        <v>5006.3599999999997</v>
      </c>
      <c r="E5" s="311">
        <f>E6+E27</f>
        <v>5074.07</v>
      </c>
      <c r="F5" s="294">
        <v>102.35</v>
      </c>
      <c r="G5" s="294">
        <v>158.30000000000001</v>
      </c>
      <c r="H5" s="143" t="s">
        <v>542</v>
      </c>
      <c r="I5" s="255" t="e">
        <f>I6+I27</f>
        <v>#REF!</v>
      </c>
      <c r="J5" s="311">
        <f>J6+J27</f>
        <v>2885.03</v>
      </c>
      <c r="K5" s="311"/>
      <c r="L5" s="311">
        <v>5061.74</v>
      </c>
      <c r="M5" s="311">
        <v>5074.07</v>
      </c>
      <c r="N5" s="319">
        <v>100.31</v>
      </c>
      <c r="O5" s="294">
        <v>32.24</v>
      </c>
    </row>
    <row r="6" spans="1:15" ht="15.75" customHeight="1">
      <c r="A6" s="67" t="s">
        <v>88</v>
      </c>
      <c r="B6" s="311">
        <v>215.9</v>
      </c>
      <c r="C6" s="311"/>
      <c r="D6" s="311">
        <v>215.9</v>
      </c>
      <c r="E6" s="311">
        <f>E7+E19</f>
        <v>283.61</v>
      </c>
      <c r="F6" s="294">
        <v>131.37</v>
      </c>
      <c r="G6" s="294">
        <v>137</v>
      </c>
      <c r="H6" s="67" t="s">
        <v>89</v>
      </c>
      <c r="I6" s="255">
        <f>SUM(I7:I26)</f>
        <v>721006</v>
      </c>
      <c r="J6" s="311">
        <v>2800.46</v>
      </c>
      <c r="K6" s="311"/>
      <c r="L6" s="311">
        <v>4977.17</v>
      </c>
      <c r="M6" s="311">
        <v>4646.1899999999996</v>
      </c>
      <c r="N6" s="319">
        <v>93.35</v>
      </c>
      <c r="O6" s="294">
        <v>21.21</v>
      </c>
    </row>
    <row r="7" spans="1:15" ht="15.75" customHeight="1">
      <c r="A7" s="146" t="s">
        <v>543</v>
      </c>
      <c r="B7" s="312">
        <v>75.900000000000006</v>
      </c>
      <c r="C7" s="312"/>
      <c r="D7" s="312">
        <v>75.900000000000006</v>
      </c>
      <c r="E7" s="312">
        <v>142.78</v>
      </c>
      <c r="F7" s="294">
        <f t="shared" ref="F7:F26" si="0">ROUND(E7/D7,3)*100</f>
        <v>188.1</v>
      </c>
      <c r="G7" s="294">
        <v>25</v>
      </c>
      <c r="H7" s="147" t="s">
        <v>544</v>
      </c>
      <c r="I7" s="256">
        <v>34989</v>
      </c>
      <c r="J7" s="312">
        <v>911.05</v>
      </c>
      <c r="K7" s="404"/>
      <c r="L7" s="312">
        <v>968</v>
      </c>
      <c r="M7" s="312">
        <v>976.62</v>
      </c>
      <c r="N7" s="319">
        <v>100.89</v>
      </c>
      <c r="O7" s="294">
        <v>3</v>
      </c>
    </row>
    <row r="8" spans="1:15" ht="15.75" customHeight="1">
      <c r="A8" s="146" t="s">
        <v>90</v>
      </c>
      <c r="B8" s="312">
        <v>38.9</v>
      </c>
      <c r="C8" s="312"/>
      <c r="D8" s="312">
        <v>38.9</v>
      </c>
      <c r="E8" s="313">
        <v>93.54</v>
      </c>
      <c r="F8" s="294">
        <f t="shared" si="0"/>
        <v>240.49999999999997</v>
      </c>
      <c r="G8" s="294">
        <v>33.630000000000003</v>
      </c>
      <c r="H8" s="147" t="s">
        <v>545</v>
      </c>
      <c r="I8" s="256"/>
      <c r="J8" s="312"/>
      <c r="K8" s="404"/>
      <c r="L8" s="313"/>
      <c r="M8" s="313"/>
      <c r="N8" s="319"/>
      <c r="O8" s="294"/>
    </row>
    <row r="9" spans="1:15" ht="15.75" customHeight="1">
      <c r="A9" s="146" t="s">
        <v>96</v>
      </c>
      <c r="B9" s="312">
        <v>21</v>
      </c>
      <c r="C9" s="312"/>
      <c r="D9" s="312">
        <v>21</v>
      </c>
      <c r="E9" s="313">
        <v>10.63</v>
      </c>
      <c r="F9" s="294">
        <f t="shared" si="0"/>
        <v>50.6</v>
      </c>
      <c r="G9" s="294">
        <v>-35.06</v>
      </c>
      <c r="H9" s="147" t="s">
        <v>546</v>
      </c>
      <c r="I9" s="256">
        <v>682</v>
      </c>
      <c r="J9" s="312"/>
      <c r="K9" s="404"/>
      <c r="L9" s="313">
        <v>5</v>
      </c>
      <c r="M9" s="313">
        <v>5</v>
      </c>
      <c r="N9" s="319"/>
      <c r="O9" s="294"/>
    </row>
    <row r="10" spans="1:15" ht="15.75" customHeight="1">
      <c r="A10" s="146" t="s">
        <v>98</v>
      </c>
      <c r="B10" s="312">
        <v>4</v>
      </c>
      <c r="C10" s="312"/>
      <c r="D10" s="312">
        <v>4</v>
      </c>
      <c r="E10" s="313">
        <v>7.18</v>
      </c>
      <c r="F10" s="294">
        <f t="shared" si="0"/>
        <v>179.5</v>
      </c>
      <c r="G10" s="294">
        <v>82.7</v>
      </c>
      <c r="H10" s="147" t="s">
        <v>547</v>
      </c>
      <c r="I10" s="256">
        <v>33934</v>
      </c>
      <c r="J10" s="312"/>
      <c r="K10" s="404"/>
      <c r="L10" s="313"/>
      <c r="M10" s="313"/>
      <c r="N10" s="319"/>
      <c r="O10" s="294"/>
    </row>
    <row r="11" spans="1:15" ht="15.75" customHeight="1">
      <c r="A11" s="146" t="s">
        <v>99</v>
      </c>
      <c r="B11" s="312">
        <v>2</v>
      </c>
      <c r="C11" s="312"/>
      <c r="D11" s="312">
        <v>2</v>
      </c>
      <c r="E11" s="313">
        <v>18.91</v>
      </c>
      <c r="F11" s="294">
        <f t="shared" si="0"/>
        <v>945.5</v>
      </c>
      <c r="G11" s="294">
        <v>37.53</v>
      </c>
      <c r="H11" s="147" t="s">
        <v>729</v>
      </c>
      <c r="I11" s="256">
        <v>13205</v>
      </c>
      <c r="J11" s="312">
        <v>5</v>
      </c>
      <c r="K11" s="404"/>
      <c r="L11" s="313">
        <v>5</v>
      </c>
      <c r="M11" s="313">
        <v>4.5999999999999996</v>
      </c>
      <c r="N11" s="319">
        <v>92</v>
      </c>
      <c r="O11" s="294">
        <v>228</v>
      </c>
    </row>
    <row r="12" spans="1:15" ht="15.75" customHeight="1">
      <c r="A12" s="146" t="s">
        <v>100</v>
      </c>
      <c r="B12" s="312">
        <v>3</v>
      </c>
      <c r="C12" s="312"/>
      <c r="D12" s="312">
        <v>3</v>
      </c>
      <c r="E12" s="313">
        <v>0.62</v>
      </c>
      <c r="F12" s="294">
        <f t="shared" si="0"/>
        <v>20.7</v>
      </c>
      <c r="G12" s="294">
        <v>-76.06</v>
      </c>
      <c r="H12" s="147" t="s">
        <v>730</v>
      </c>
      <c r="I12" s="256">
        <v>9445</v>
      </c>
      <c r="J12" s="312">
        <v>139.87</v>
      </c>
      <c r="K12" s="404"/>
      <c r="L12" s="313">
        <v>146.91</v>
      </c>
      <c r="M12" s="313">
        <v>151.75</v>
      </c>
      <c r="N12" s="319">
        <v>103.29</v>
      </c>
      <c r="O12" s="294">
        <v>19</v>
      </c>
    </row>
    <row r="13" spans="1:15" ht="15.75" customHeight="1">
      <c r="A13" s="146" t="s">
        <v>91</v>
      </c>
      <c r="B13" s="312">
        <v>1</v>
      </c>
      <c r="C13" s="312"/>
      <c r="D13" s="312">
        <v>1</v>
      </c>
      <c r="E13" s="313">
        <v>1.64</v>
      </c>
      <c r="F13" s="294">
        <f t="shared" si="0"/>
        <v>164</v>
      </c>
      <c r="G13" s="294">
        <v>76.34</v>
      </c>
      <c r="H13" s="147" t="s">
        <v>731</v>
      </c>
      <c r="I13" s="256">
        <v>72500</v>
      </c>
      <c r="J13" s="312">
        <v>345.54</v>
      </c>
      <c r="K13" s="404"/>
      <c r="L13" s="313">
        <v>1312.9</v>
      </c>
      <c r="M13" s="313">
        <v>1251.69</v>
      </c>
      <c r="N13" s="319">
        <v>95.35</v>
      </c>
      <c r="O13" s="294">
        <v>22</v>
      </c>
    </row>
    <row r="14" spans="1:15" ht="15.75" customHeight="1">
      <c r="A14" s="146" t="s">
        <v>101</v>
      </c>
      <c r="B14" s="312"/>
      <c r="C14" s="312"/>
      <c r="D14" s="312"/>
      <c r="E14" s="313">
        <v>3.83</v>
      </c>
      <c r="F14" s="294"/>
      <c r="G14" s="294"/>
      <c r="H14" s="147" t="s">
        <v>732</v>
      </c>
      <c r="I14" s="256">
        <v>101608</v>
      </c>
      <c r="J14" s="312">
        <v>133.74</v>
      </c>
      <c r="K14" s="404"/>
      <c r="L14" s="313">
        <v>165.92</v>
      </c>
      <c r="M14" s="313">
        <v>165.48</v>
      </c>
      <c r="N14" s="319">
        <v>99.73</v>
      </c>
      <c r="O14" s="294">
        <v>-0.2</v>
      </c>
    </row>
    <row r="15" spans="1:15" ht="15.75" customHeight="1">
      <c r="A15" s="146" t="s">
        <v>548</v>
      </c>
      <c r="B15" s="312">
        <v>1.5</v>
      </c>
      <c r="C15" s="312"/>
      <c r="D15" s="312">
        <v>1.5</v>
      </c>
      <c r="E15" s="313">
        <v>1.67</v>
      </c>
      <c r="F15" s="294">
        <f t="shared" si="0"/>
        <v>111.3</v>
      </c>
      <c r="G15" s="294">
        <v>-13.02</v>
      </c>
      <c r="H15" s="147" t="s">
        <v>733</v>
      </c>
      <c r="I15" s="256">
        <v>35279</v>
      </c>
      <c r="J15" s="312"/>
      <c r="K15" s="404"/>
      <c r="L15" s="313">
        <v>3.62</v>
      </c>
      <c r="M15" s="313">
        <v>0.12</v>
      </c>
      <c r="N15" s="319"/>
      <c r="O15" s="294"/>
    </row>
    <row r="16" spans="1:15" ht="15.75" customHeight="1">
      <c r="A16" s="146" t="s">
        <v>549</v>
      </c>
      <c r="B16" s="312"/>
      <c r="C16" s="312"/>
      <c r="D16" s="312"/>
      <c r="E16" s="313"/>
      <c r="F16" s="294"/>
      <c r="G16" s="294"/>
      <c r="H16" s="147" t="s">
        <v>734</v>
      </c>
      <c r="I16" s="256">
        <v>226760</v>
      </c>
      <c r="J16" s="312">
        <v>315.5</v>
      </c>
      <c r="K16" s="404"/>
      <c r="L16" s="313">
        <v>617.6</v>
      </c>
      <c r="M16" s="313">
        <v>533.32000000000005</v>
      </c>
      <c r="N16" s="319">
        <v>86.35</v>
      </c>
      <c r="O16" s="294">
        <v>94</v>
      </c>
    </row>
    <row r="17" spans="1:15" ht="15.75" customHeight="1">
      <c r="A17" s="146" t="s">
        <v>550</v>
      </c>
      <c r="B17" s="312">
        <v>2.5</v>
      </c>
      <c r="C17" s="312"/>
      <c r="D17" s="312">
        <v>2.5</v>
      </c>
      <c r="E17" s="313">
        <v>4.5999999999999996</v>
      </c>
      <c r="F17" s="294">
        <f t="shared" si="0"/>
        <v>184</v>
      </c>
      <c r="G17" s="294">
        <v>32.950000000000003</v>
      </c>
      <c r="H17" s="147" t="s">
        <v>735</v>
      </c>
      <c r="I17" s="256">
        <v>72241</v>
      </c>
      <c r="J17" s="312">
        <v>562.91</v>
      </c>
      <c r="K17" s="404"/>
      <c r="L17" s="313">
        <v>863.27</v>
      </c>
      <c r="M17" s="313">
        <v>953.73</v>
      </c>
      <c r="N17" s="319">
        <v>110.48</v>
      </c>
      <c r="O17" s="294">
        <v>24</v>
      </c>
    </row>
    <row r="18" spans="1:15" ht="15.75" customHeight="1">
      <c r="A18" s="147" t="s">
        <v>551</v>
      </c>
      <c r="B18" s="312">
        <v>2</v>
      </c>
      <c r="C18" s="312"/>
      <c r="D18" s="312">
        <v>2</v>
      </c>
      <c r="E18" s="313">
        <v>0.16</v>
      </c>
      <c r="F18" s="294">
        <f t="shared" si="0"/>
        <v>8</v>
      </c>
      <c r="G18" s="294">
        <v>-66.67</v>
      </c>
      <c r="H18" s="147" t="s">
        <v>736</v>
      </c>
      <c r="I18" s="256">
        <v>65411</v>
      </c>
      <c r="J18" s="312"/>
      <c r="K18" s="404"/>
      <c r="L18" s="313">
        <v>355.31</v>
      </c>
      <c r="M18" s="313">
        <v>343.25</v>
      </c>
      <c r="N18" s="319"/>
      <c r="O18" s="294"/>
    </row>
    <row r="19" spans="1:15" ht="15.75" customHeight="1">
      <c r="A19" s="146" t="s">
        <v>552</v>
      </c>
      <c r="B19" s="312">
        <v>140</v>
      </c>
      <c r="C19" s="312"/>
      <c r="D19" s="312">
        <v>140</v>
      </c>
      <c r="E19" s="312">
        <v>140.83000000000001</v>
      </c>
      <c r="F19" s="294">
        <f t="shared" si="0"/>
        <v>100.6</v>
      </c>
      <c r="G19" s="294">
        <v>51.56</v>
      </c>
      <c r="H19" s="147" t="s">
        <v>737</v>
      </c>
      <c r="I19" s="256">
        <v>82</v>
      </c>
      <c r="J19" s="312"/>
      <c r="K19" s="314"/>
      <c r="L19" s="313"/>
      <c r="M19" s="313"/>
      <c r="N19" s="319"/>
      <c r="O19" s="294"/>
    </row>
    <row r="20" spans="1:15" ht="15.75" customHeight="1">
      <c r="A20" s="146" t="s">
        <v>92</v>
      </c>
      <c r="B20" s="312"/>
      <c r="C20" s="312"/>
      <c r="D20" s="312"/>
      <c r="E20" s="312"/>
      <c r="F20" s="294"/>
      <c r="G20" s="294"/>
      <c r="H20" s="147" t="s">
        <v>738</v>
      </c>
      <c r="I20" s="256"/>
      <c r="J20" s="312"/>
      <c r="K20" s="312"/>
      <c r="L20" s="312"/>
      <c r="M20" s="312"/>
      <c r="N20" s="319"/>
      <c r="O20" s="294"/>
    </row>
    <row r="21" spans="1:15" ht="15.75" customHeight="1">
      <c r="A21" s="146" t="s">
        <v>103</v>
      </c>
      <c r="B21" s="312">
        <v>6</v>
      </c>
      <c r="C21" s="312"/>
      <c r="D21" s="312">
        <v>6</v>
      </c>
      <c r="E21" s="313">
        <v>6.21</v>
      </c>
      <c r="F21" s="294">
        <f t="shared" si="0"/>
        <v>103.49999999999999</v>
      </c>
      <c r="G21" s="294">
        <v>46.46</v>
      </c>
      <c r="H21" s="147" t="s">
        <v>739</v>
      </c>
      <c r="I21" s="256">
        <v>10537</v>
      </c>
      <c r="J21" s="312"/>
      <c r="K21" s="314"/>
      <c r="L21" s="313"/>
      <c r="M21" s="313"/>
      <c r="N21" s="319"/>
      <c r="O21" s="294"/>
    </row>
    <row r="22" spans="1:15" ht="15.75" customHeight="1">
      <c r="A22" s="146" t="s">
        <v>104</v>
      </c>
      <c r="B22" s="312"/>
      <c r="C22" s="312"/>
      <c r="D22" s="312"/>
      <c r="E22" s="313">
        <v>0.37</v>
      </c>
      <c r="F22" s="294"/>
      <c r="G22" s="294">
        <v>-58.59</v>
      </c>
      <c r="H22" s="147" t="s">
        <v>740</v>
      </c>
      <c r="I22" s="256">
        <v>38881</v>
      </c>
      <c r="J22" s="312">
        <v>75.89</v>
      </c>
      <c r="K22" s="314"/>
      <c r="L22" s="313">
        <v>95.89</v>
      </c>
      <c r="M22" s="313">
        <v>111.71</v>
      </c>
      <c r="N22" s="319">
        <v>116.5</v>
      </c>
      <c r="O22" s="294">
        <v>55</v>
      </c>
    </row>
    <row r="23" spans="1:15" ht="15.75" customHeight="1">
      <c r="A23" s="63" t="s">
        <v>132</v>
      </c>
      <c r="B23" s="312">
        <v>4</v>
      </c>
      <c r="C23" s="312"/>
      <c r="D23" s="312">
        <v>4</v>
      </c>
      <c r="E23" s="313">
        <v>4.42</v>
      </c>
      <c r="F23" s="294">
        <f t="shared" si="0"/>
        <v>110.5</v>
      </c>
      <c r="G23" s="294">
        <v>2.0699999999999998</v>
      </c>
      <c r="H23" s="147" t="s">
        <v>741</v>
      </c>
      <c r="I23" s="256">
        <v>2360</v>
      </c>
      <c r="J23" s="312"/>
      <c r="K23" s="314"/>
      <c r="L23" s="313"/>
      <c r="M23" s="313"/>
      <c r="N23" s="319"/>
      <c r="O23" s="294"/>
    </row>
    <row r="24" spans="1:15" ht="15.75" customHeight="1">
      <c r="A24" s="63" t="s">
        <v>220</v>
      </c>
      <c r="B24" s="312"/>
      <c r="C24" s="312"/>
      <c r="D24" s="312"/>
      <c r="E24" s="313"/>
      <c r="F24" s="294"/>
      <c r="G24" s="294"/>
      <c r="H24" s="147" t="s">
        <v>742</v>
      </c>
      <c r="I24" s="256">
        <v>2158</v>
      </c>
      <c r="J24" s="312"/>
      <c r="K24" s="315"/>
      <c r="L24" s="313">
        <v>146.79</v>
      </c>
      <c r="M24" s="313">
        <v>148.91999999999999</v>
      </c>
      <c r="N24" s="319"/>
      <c r="O24" s="294"/>
    </row>
    <row r="25" spans="1:15" ht="15.75" customHeight="1">
      <c r="A25" s="63" t="s">
        <v>221</v>
      </c>
      <c r="B25" s="312"/>
      <c r="C25" s="312"/>
      <c r="D25" s="312"/>
      <c r="E25" s="313"/>
      <c r="F25" s="294"/>
      <c r="G25" s="294"/>
      <c r="H25" s="147" t="s">
        <v>743</v>
      </c>
      <c r="I25" s="256"/>
      <c r="J25" s="312">
        <v>66.2</v>
      </c>
      <c r="K25" s="315"/>
      <c r="L25" s="315">
        <v>66.2</v>
      </c>
      <c r="M25" s="313"/>
      <c r="N25" s="319"/>
      <c r="O25" s="294"/>
    </row>
    <row r="26" spans="1:15" ht="15.75" customHeight="1">
      <c r="A26" s="63" t="s">
        <v>105</v>
      </c>
      <c r="B26" s="312">
        <v>130</v>
      </c>
      <c r="C26" s="312"/>
      <c r="D26" s="312">
        <v>130</v>
      </c>
      <c r="E26" s="313">
        <v>129.84</v>
      </c>
      <c r="F26" s="294">
        <f t="shared" si="0"/>
        <v>99.9</v>
      </c>
      <c r="G26" s="294">
        <v>55.96</v>
      </c>
      <c r="H26" s="147" t="s">
        <v>744</v>
      </c>
      <c r="I26" s="256">
        <v>934</v>
      </c>
      <c r="J26" s="312">
        <v>244.76</v>
      </c>
      <c r="K26" s="315"/>
      <c r="L26" s="315">
        <v>224.76</v>
      </c>
      <c r="M26" s="313"/>
      <c r="N26" s="319"/>
      <c r="O26" s="294"/>
    </row>
    <row r="27" spans="1:15" ht="15.75" customHeight="1">
      <c r="A27" s="67" t="s">
        <v>553</v>
      </c>
      <c r="B27" s="311">
        <f>B28+B29+B31</f>
        <v>2669.13</v>
      </c>
      <c r="C27" s="311">
        <f>C28+C29+C31</f>
        <v>0</v>
      </c>
      <c r="D27" s="311">
        <f>D28+D29+D31</f>
        <v>4790.46</v>
      </c>
      <c r="E27" s="311">
        <f>E28+E29+E31</f>
        <v>4790.46</v>
      </c>
      <c r="F27" s="294">
        <v>118</v>
      </c>
      <c r="G27" s="294"/>
      <c r="H27" s="67" t="s">
        <v>554</v>
      </c>
      <c r="I27" s="255" t="e">
        <f>SUM(I28:I29)+I30+#REF!+I32</f>
        <v>#REF!</v>
      </c>
      <c r="J27" s="311">
        <v>84.57</v>
      </c>
      <c r="K27" s="311"/>
      <c r="L27" s="311">
        <v>84.57</v>
      </c>
      <c r="M27" s="311">
        <v>427.88</v>
      </c>
      <c r="N27" s="319">
        <v>505</v>
      </c>
      <c r="O27" s="294"/>
    </row>
    <row r="28" spans="1:15" ht="15.75" customHeight="1">
      <c r="A28" s="147" t="s">
        <v>555</v>
      </c>
      <c r="B28" s="313">
        <v>2399.81</v>
      </c>
      <c r="C28" s="313"/>
      <c r="D28" s="313">
        <v>4521.1400000000003</v>
      </c>
      <c r="E28" s="313">
        <v>4521.1400000000003</v>
      </c>
      <c r="F28" s="294">
        <v>118</v>
      </c>
      <c r="G28" s="294"/>
      <c r="H28" s="147" t="s">
        <v>556</v>
      </c>
      <c r="I28" s="256">
        <v>29833</v>
      </c>
      <c r="J28" s="313">
        <v>60</v>
      </c>
      <c r="K28" s="313"/>
      <c r="L28" s="313">
        <v>60</v>
      </c>
      <c r="M28" s="313">
        <v>56.64</v>
      </c>
      <c r="N28" s="319">
        <v>94</v>
      </c>
      <c r="O28" s="294"/>
    </row>
    <row r="29" spans="1:15" ht="15.75" customHeight="1">
      <c r="A29" s="147" t="s">
        <v>727</v>
      </c>
      <c r="B29" s="313">
        <v>24.57</v>
      </c>
      <c r="C29" s="313"/>
      <c r="D29" s="313">
        <v>24.57</v>
      </c>
      <c r="E29" s="313">
        <v>24.57</v>
      </c>
      <c r="F29" s="294">
        <v>100</v>
      </c>
      <c r="G29" s="294"/>
      <c r="H29" s="147" t="s">
        <v>745</v>
      </c>
      <c r="I29" s="257" t="e">
        <f>SUM(#REF!)</f>
        <v>#REF!</v>
      </c>
      <c r="J29" s="313"/>
      <c r="K29" s="313"/>
      <c r="L29" s="313"/>
      <c r="M29" s="313"/>
      <c r="N29" s="319"/>
      <c r="O29" s="294"/>
    </row>
    <row r="30" spans="1:15" ht="15.75" customHeight="1">
      <c r="A30" s="147" t="s">
        <v>557</v>
      </c>
      <c r="B30" s="313"/>
      <c r="C30" s="317"/>
      <c r="D30" s="317"/>
      <c r="E30" s="313"/>
      <c r="F30" s="294"/>
      <c r="G30" s="294"/>
      <c r="H30" s="147" t="s">
        <v>746</v>
      </c>
      <c r="I30" s="256">
        <v>47414</v>
      </c>
      <c r="J30" s="313">
        <v>24.57</v>
      </c>
      <c r="K30" s="313"/>
      <c r="L30" s="313">
        <v>24.57</v>
      </c>
      <c r="M30" s="313">
        <v>24.57</v>
      </c>
      <c r="N30" s="319"/>
      <c r="O30" s="294"/>
    </row>
    <row r="31" spans="1:15" ht="15.75" customHeight="1">
      <c r="A31" s="147" t="s">
        <v>728</v>
      </c>
      <c r="B31" s="317">
        <v>244.75</v>
      </c>
      <c r="C31" s="317"/>
      <c r="D31" s="317">
        <v>244.75</v>
      </c>
      <c r="E31" s="317">
        <v>244.75</v>
      </c>
      <c r="F31" s="294"/>
      <c r="G31" s="294"/>
      <c r="H31" s="147" t="s">
        <v>558</v>
      </c>
      <c r="I31" s="256"/>
      <c r="J31" s="317"/>
      <c r="K31" s="317"/>
      <c r="L31" s="313"/>
      <c r="M31" s="313"/>
      <c r="N31" s="319"/>
      <c r="O31" s="294"/>
    </row>
    <row r="32" spans="1:15" ht="15.75" customHeight="1">
      <c r="A32" s="148"/>
      <c r="B32" s="316"/>
      <c r="C32" s="316"/>
      <c r="D32" s="316"/>
      <c r="E32" s="316"/>
      <c r="F32" s="294"/>
      <c r="G32" s="294"/>
      <c r="H32" s="147" t="s">
        <v>747</v>
      </c>
      <c r="I32" s="256">
        <v>63187</v>
      </c>
      <c r="J32" s="316"/>
      <c r="K32" s="316"/>
      <c r="L32" s="316"/>
      <c r="M32" s="316">
        <v>346.67</v>
      </c>
      <c r="N32" s="319"/>
      <c r="O32" s="294"/>
    </row>
    <row r="33" spans="1:15" s="83" customFormat="1" ht="80.25" customHeight="1">
      <c r="A33" s="425" t="s">
        <v>68</v>
      </c>
      <c r="B33" s="425"/>
      <c r="C33" s="425"/>
      <c r="D33" s="425"/>
      <c r="E33" s="425"/>
      <c r="F33" s="425"/>
      <c r="G33" s="425"/>
      <c r="H33" s="425"/>
      <c r="I33" s="425"/>
      <c r="J33" s="425"/>
      <c r="K33" s="425"/>
      <c r="L33" s="425"/>
      <c r="M33" s="425"/>
      <c r="N33" s="425"/>
      <c r="O33" s="425"/>
    </row>
  </sheetData>
  <mergeCells count="2">
    <mergeCell ref="A33:O33"/>
    <mergeCell ref="A2:O2"/>
  </mergeCells>
  <phoneticPr fontId="2" type="noConversion"/>
  <printOptions horizontalCentered="1"/>
  <pageMargins left="0.43307086614173229" right="0.43307086614173229" top="0.39370078740157483" bottom="0" header="0.15748031496062992" footer="0.31496062992125984"/>
  <pageSetup paperSize="9" scale="63" orientation="landscape" blackAndWhite="1" errors="blank"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dimension ref="A1:E11"/>
  <sheetViews>
    <sheetView workbookViewId="0">
      <selection activeCell="H8" sqref="H8"/>
    </sheetView>
  </sheetViews>
  <sheetFormatPr defaultColWidth="10" defaultRowHeight="13.5"/>
  <cols>
    <col min="1" max="1" width="35" style="121" customWidth="1"/>
    <col min="2" max="4" width="15.125" style="121" customWidth="1"/>
    <col min="5" max="5" width="15.125" style="121" hidden="1" customWidth="1"/>
    <col min="6" max="6" width="9.75" style="121" customWidth="1"/>
    <col min="7" max="16384" width="10" style="121"/>
  </cols>
  <sheetData>
    <row r="1" spans="1:5" s="126" customFormat="1" ht="21" customHeight="1">
      <c r="A1" s="236" t="s">
        <v>352</v>
      </c>
      <c r="B1" s="127"/>
      <c r="C1" s="127"/>
      <c r="D1" s="127"/>
    </row>
    <row r="2" spans="1:5" s="125" customFormat="1" ht="28.7" customHeight="1">
      <c r="A2" s="479" t="s">
        <v>376</v>
      </c>
      <c r="B2" s="479"/>
      <c r="C2" s="479"/>
      <c r="D2" s="479"/>
      <c r="E2" s="479"/>
    </row>
    <row r="3" spans="1:5" ht="14.25" customHeight="1">
      <c r="A3" s="477" t="s">
        <v>264</v>
      </c>
      <c r="B3" s="477"/>
      <c r="C3" s="477"/>
      <c r="D3" s="477"/>
      <c r="E3" s="477"/>
    </row>
    <row r="4" spans="1:5" ht="57.75" customHeight="1">
      <c r="A4" s="124" t="s">
        <v>297</v>
      </c>
      <c r="B4" s="124" t="s">
        <v>296</v>
      </c>
      <c r="C4" s="263" t="s">
        <v>295</v>
      </c>
      <c r="D4" s="263" t="s">
        <v>294</v>
      </c>
      <c r="E4" s="124" t="s">
        <v>293</v>
      </c>
    </row>
    <row r="5" spans="1:5" ht="57.75" customHeight="1">
      <c r="A5" s="123" t="s">
        <v>422</v>
      </c>
      <c r="B5" s="122" t="s">
        <v>257</v>
      </c>
      <c r="C5" s="264"/>
      <c r="D5" s="264"/>
      <c r="E5" s="122"/>
    </row>
    <row r="6" spans="1:5" ht="57.75" customHeight="1">
      <c r="A6" s="123" t="s">
        <v>292</v>
      </c>
      <c r="B6" s="122" t="s">
        <v>256</v>
      </c>
      <c r="C6" s="264"/>
      <c r="D6" s="264"/>
      <c r="E6" s="122"/>
    </row>
    <row r="7" spans="1:5" ht="57.75" customHeight="1">
      <c r="A7" s="123" t="s">
        <v>423</v>
      </c>
      <c r="B7" s="122" t="s">
        <v>255</v>
      </c>
      <c r="C7" s="264"/>
      <c r="D7" s="264"/>
      <c r="E7" s="122"/>
    </row>
    <row r="8" spans="1:5" ht="57.75" customHeight="1">
      <c r="A8" s="123" t="s">
        <v>424</v>
      </c>
      <c r="B8" s="122" t="s">
        <v>254</v>
      </c>
      <c r="C8" s="264"/>
      <c r="D8" s="264"/>
      <c r="E8" s="122"/>
    </row>
    <row r="9" spans="1:5" ht="57.75" customHeight="1">
      <c r="A9" s="123" t="s">
        <v>292</v>
      </c>
      <c r="B9" s="122" t="s">
        <v>253</v>
      </c>
      <c r="C9" s="264"/>
      <c r="D9" s="264"/>
      <c r="E9" s="122"/>
    </row>
    <row r="10" spans="1:5" ht="57.75" customHeight="1">
      <c r="A10" s="123" t="s">
        <v>423</v>
      </c>
      <c r="B10" s="122" t="s">
        <v>252</v>
      </c>
      <c r="C10" s="264"/>
      <c r="D10" s="264"/>
      <c r="E10" s="122"/>
    </row>
    <row r="11" spans="1:5" ht="41.45" customHeight="1">
      <c r="A11" s="478" t="s">
        <v>291</v>
      </c>
      <c r="B11" s="478"/>
      <c r="C11" s="478"/>
      <c r="D11" s="478"/>
      <c r="E11" s="478"/>
    </row>
  </sheetData>
  <mergeCells count="3">
    <mergeCell ref="A3:E3"/>
    <mergeCell ref="A11:E11"/>
    <mergeCell ref="A2:E2"/>
  </mergeCells>
  <phoneticPr fontId="2"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3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4">
    <tabColor rgb="FF00FF00"/>
  </sheetPr>
  <dimension ref="A1:J107"/>
  <sheetViews>
    <sheetView showZeros="0" topLeftCell="A86" workbookViewId="0">
      <selection activeCell="E105" sqref="E105"/>
    </sheetView>
  </sheetViews>
  <sheetFormatPr defaultColWidth="21.5" defaultRowHeight="21.95" customHeight="1"/>
  <cols>
    <col min="1" max="1" width="56.625" style="3" customWidth="1"/>
    <col min="2" max="2" width="26.25" style="325" customWidth="1"/>
    <col min="3" max="3" width="8.25" style="23" customWidth="1"/>
    <col min="4" max="10" width="21.5" style="23"/>
    <col min="11" max="16384" width="21.5" style="3"/>
  </cols>
  <sheetData>
    <row r="1" spans="1:10" ht="21.95" customHeight="1">
      <c r="A1" s="428" t="s">
        <v>225</v>
      </c>
      <c r="B1" s="428"/>
    </row>
    <row r="2" spans="1:10" s="4" customFormat="1" ht="21.95" customHeight="1">
      <c r="A2" s="427" t="s">
        <v>38</v>
      </c>
      <c r="B2" s="427"/>
      <c r="C2" s="81"/>
      <c r="D2" s="81"/>
      <c r="E2" s="81"/>
      <c r="F2" s="81"/>
      <c r="G2" s="81"/>
      <c r="H2" s="81"/>
      <c r="I2" s="81"/>
      <c r="J2" s="81"/>
    </row>
    <row r="3" spans="1:10" s="4" customFormat="1" ht="18.75" customHeight="1">
      <c r="A3" s="78"/>
      <c r="B3" s="320"/>
      <c r="C3" s="81"/>
      <c r="D3" s="81"/>
      <c r="E3" s="81"/>
      <c r="F3" s="81"/>
      <c r="G3" s="81"/>
      <c r="H3" s="81"/>
      <c r="I3" s="81"/>
      <c r="J3" s="81"/>
    </row>
    <row r="4" spans="1:10" ht="24" customHeight="1">
      <c r="A4" s="429" t="s">
        <v>559</v>
      </c>
      <c r="B4" s="429"/>
    </row>
    <row r="5" spans="1:10" ht="20.100000000000001" customHeight="1">
      <c r="A5" s="20" t="s">
        <v>191</v>
      </c>
      <c r="B5" s="321" t="s">
        <v>560</v>
      </c>
    </row>
    <row r="6" spans="1:10" ht="20.100000000000001" customHeight="1">
      <c r="A6" s="82" t="s">
        <v>226</v>
      </c>
      <c r="B6" s="322">
        <v>4646.1899999999996</v>
      </c>
    </row>
    <row r="7" spans="1:10" s="276" customFormat="1" ht="16.5" customHeight="1">
      <c r="A7" s="274" t="s">
        <v>561</v>
      </c>
      <c r="B7" s="323">
        <v>976.62</v>
      </c>
      <c r="C7" s="275"/>
      <c r="D7" s="275"/>
      <c r="E7" s="275"/>
      <c r="F7" s="275"/>
      <c r="G7" s="275"/>
      <c r="H7" s="275"/>
      <c r="I7" s="275"/>
      <c r="J7" s="275"/>
    </row>
    <row r="8" spans="1:10" s="276" customFormat="1" ht="21.95" customHeight="1">
      <c r="A8" s="274" t="s">
        <v>564</v>
      </c>
      <c r="B8" s="323">
        <v>861.54</v>
      </c>
      <c r="C8" s="275"/>
      <c r="D8" s="275"/>
      <c r="E8" s="275"/>
      <c r="F8" s="275"/>
      <c r="G8" s="275"/>
      <c r="H8" s="275"/>
      <c r="I8" s="275"/>
      <c r="J8" s="275"/>
    </row>
    <row r="9" spans="1:10" ht="21.95" customHeight="1">
      <c r="A9" s="277" t="s">
        <v>165</v>
      </c>
      <c r="B9" s="324">
        <v>683.22</v>
      </c>
    </row>
    <row r="10" spans="1:10" ht="21.95" customHeight="1">
      <c r="A10" s="277" t="s">
        <v>562</v>
      </c>
      <c r="B10" s="324">
        <v>178.32</v>
      </c>
    </row>
    <row r="11" spans="1:10" s="276" customFormat="1" ht="21.95" customHeight="1">
      <c r="A11" s="274" t="s">
        <v>565</v>
      </c>
      <c r="B11" s="323">
        <v>102.1</v>
      </c>
      <c r="C11" s="275"/>
      <c r="D11" s="275"/>
      <c r="E11" s="275"/>
      <c r="F11" s="275"/>
      <c r="G11" s="275"/>
      <c r="H11" s="275"/>
      <c r="I11" s="275"/>
      <c r="J11" s="275"/>
    </row>
    <row r="12" spans="1:10" ht="21.95" customHeight="1">
      <c r="A12" s="277" t="s">
        <v>165</v>
      </c>
      <c r="B12" s="324">
        <v>101.23</v>
      </c>
    </row>
    <row r="13" spans="1:10" ht="21.95" customHeight="1">
      <c r="A13" s="277" t="s">
        <v>562</v>
      </c>
      <c r="B13" s="324">
        <v>0.87</v>
      </c>
    </row>
    <row r="14" spans="1:10" s="276" customFormat="1" ht="21.95" customHeight="1">
      <c r="A14" s="274" t="s">
        <v>566</v>
      </c>
      <c r="B14" s="323">
        <v>10.1</v>
      </c>
      <c r="C14" s="275"/>
      <c r="D14" s="275"/>
      <c r="E14" s="275"/>
      <c r="F14" s="275"/>
      <c r="G14" s="275"/>
      <c r="H14" s="275"/>
      <c r="I14" s="275"/>
      <c r="J14" s="275"/>
    </row>
    <row r="15" spans="1:10" ht="21.95" customHeight="1">
      <c r="A15" s="277" t="s">
        <v>165</v>
      </c>
      <c r="B15" s="324"/>
    </row>
    <row r="16" spans="1:10" ht="21.95" customHeight="1">
      <c r="A16" s="277" t="s">
        <v>562</v>
      </c>
      <c r="B16" s="324">
        <v>10.1</v>
      </c>
    </row>
    <row r="17" spans="1:10" s="276" customFormat="1" ht="21.95" customHeight="1">
      <c r="A17" s="274" t="s">
        <v>567</v>
      </c>
      <c r="B17" s="323">
        <v>2.88</v>
      </c>
      <c r="C17" s="275"/>
      <c r="D17" s="275"/>
      <c r="E17" s="275"/>
      <c r="F17" s="275"/>
      <c r="G17" s="275"/>
      <c r="H17" s="275"/>
      <c r="I17" s="275"/>
      <c r="J17" s="275"/>
    </row>
    <row r="18" spans="1:10" ht="21.95" customHeight="1">
      <c r="A18" s="277" t="s">
        <v>562</v>
      </c>
      <c r="B18" s="324">
        <v>2.88</v>
      </c>
    </row>
    <row r="19" spans="1:10" s="276" customFormat="1" ht="21.95" customHeight="1">
      <c r="A19" s="274" t="s">
        <v>748</v>
      </c>
      <c r="B19" s="323">
        <v>5</v>
      </c>
      <c r="C19" s="275"/>
      <c r="D19" s="275"/>
      <c r="E19" s="275"/>
      <c r="F19" s="275"/>
      <c r="G19" s="275"/>
      <c r="H19" s="275"/>
      <c r="I19" s="275"/>
      <c r="J19" s="275"/>
    </row>
    <row r="20" spans="1:10" s="276" customFormat="1" ht="21.95" customHeight="1">
      <c r="A20" s="274" t="s">
        <v>441</v>
      </c>
      <c r="B20" s="323">
        <v>5</v>
      </c>
      <c r="C20" s="275"/>
      <c r="D20" s="275"/>
      <c r="E20" s="275"/>
      <c r="F20" s="275"/>
      <c r="G20" s="275"/>
      <c r="H20" s="275"/>
      <c r="I20" s="275"/>
      <c r="J20" s="275"/>
    </row>
    <row r="21" spans="1:10" ht="21.95" customHeight="1">
      <c r="A21" s="277" t="s">
        <v>568</v>
      </c>
      <c r="B21" s="324">
        <v>5</v>
      </c>
    </row>
    <row r="22" spans="1:10" s="276" customFormat="1" ht="21.95" customHeight="1">
      <c r="A22" s="274" t="s">
        <v>749</v>
      </c>
      <c r="B22" s="323">
        <v>4.5999999999999996</v>
      </c>
      <c r="C22" s="275"/>
      <c r="D22" s="275"/>
      <c r="E22" s="275"/>
      <c r="F22" s="275"/>
      <c r="G22" s="275"/>
      <c r="H22" s="275"/>
      <c r="I22" s="275"/>
      <c r="J22" s="275"/>
    </row>
    <row r="23" spans="1:10" s="276" customFormat="1" ht="21.95" customHeight="1">
      <c r="A23" s="274" t="s">
        <v>569</v>
      </c>
      <c r="B23" s="323">
        <v>4.5999999999999996</v>
      </c>
      <c r="C23" s="275"/>
      <c r="D23" s="275"/>
      <c r="E23" s="275"/>
      <c r="F23" s="275"/>
      <c r="G23" s="275"/>
      <c r="H23" s="275"/>
      <c r="I23" s="275"/>
      <c r="J23" s="275"/>
    </row>
    <row r="24" spans="1:10" ht="21.95" customHeight="1">
      <c r="A24" s="277" t="s">
        <v>570</v>
      </c>
      <c r="B24" s="324">
        <v>4.5999999999999996</v>
      </c>
    </row>
    <row r="25" spans="1:10" s="276" customFormat="1" ht="21.95" customHeight="1">
      <c r="A25" s="274" t="s">
        <v>750</v>
      </c>
      <c r="B25" s="323">
        <v>151.75</v>
      </c>
      <c r="C25" s="275"/>
      <c r="D25" s="275"/>
      <c r="E25" s="275"/>
      <c r="F25" s="275"/>
      <c r="G25" s="275"/>
      <c r="H25" s="275"/>
      <c r="I25" s="275"/>
      <c r="J25" s="275"/>
    </row>
    <row r="26" spans="1:10" s="276" customFormat="1" ht="21.95" customHeight="1">
      <c r="A26" s="274" t="s">
        <v>571</v>
      </c>
      <c r="B26" s="323">
        <v>151.75</v>
      </c>
      <c r="C26" s="275"/>
      <c r="D26" s="275"/>
      <c r="E26" s="275"/>
      <c r="F26" s="275"/>
      <c r="G26" s="275"/>
      <c r="H26" s="275"/>
      <c r="I26" s="275"/>
      <c r="J26" s="275"/>
    </row>
    <row r="27" spans="1:10" ht="21.95" customHeight="1">
      <c r="A27" s="277" t="s">
        <v>572</v>
      </c>
      <c r="B27" s="324">
        <v>151.16</v>
      </c>
    </row>
    <row r="28" spans="1:10" ht="21.95" customHeight="1">
      <c r="A28" s="277" t="s">
        <v>573</v>
      </c>
      <c r="B28" s="324">
        <v>0.59</v>
      </c>
    </row>
    <row r="29" spans="1:10" s="276" customFormat="1" ht="21.95" customHeight="1">
      <c r="A29" s="274" t="s">
        <v>751</v>
      </c>
      <c r="B29" s="323">
        <v>1251.68</v>
      </c>
      <c r="C29" s="275"/>
      <c r="D29" s="275"/>
      <c r="E29" s="275"/>
      <c r="F29" s="275"/>
      <c r="G29" s="275"/>
      <c r="H29" s="275"/>
      <c r="I29" s="275"/>
      <c r="J29" s="275"/>
    </row>
    <row r="30" spans="1:10" s="276" customFormat="1" ht="21.95" customHeight="1">
      <c r="A30" s="274" t="s">
        <v>574</v>
      </c>
      <c r="B30" s="323">
        <v>57.65</v>
      </c>
      <c r="C30" s="275"/>
      <c r="D30" s="275"/>
      <c r="E30" s="275"/>
      <c r="F30" s="275"/>
      <c r="G30" s="275"/>
      <c r="H30" s="275"/>
      <c r="I30" s="275"/>
      <c r="J30" s="275"/>
    </row>
    <row r="31" spans="1:10" ht="21.95" customHeight="1">
      <c r="A31" s="277" t="s">
        <v>575</v>
      </c>
      <c r="B31" s="324">
        <v>57.65</v>
      </c>
    </row>
    <row r="32" spans="1:10" s="276" customFormat="1" ht="21.95" customHeight="1">
      <c r="A32" s="274" t="s">
        <v>576</v>
      </c>
      <c r="B32" s="323">
        <v>42.8</v>
      </c>
      <c r="C32" s="275"/>
      <c r="D32" s="275"/>
      <c r="E32" s="275"/>
      <c r="F32" s="275"/>
      <c r="G32" s="275"/>
      <c r="H32" s="275"/>
      <c r="I32" s="275"/>
      <c r="J32" s="275"/>
    </row>
    <row r="33" spans="1:10" ht="21.95" customHeight="1">
      <c r="A33" s="277" t="s">
        <v>577</v>
      </c>
      <c r="B33" s="324">
        <v>42.8</v>
      </c>
    </row>
    <row r="34" spans="1:10" s="276" customFormat="1" ht="21.95" customHeight="1">
      <c r="A34" s="274" t="s">
        <v>578</v>
      </c>
      <c r="B34" s="323">
        <v>235.63</v>
      </c>
      <c r="C34" s="275"/>
      <c r="D34" s="275"/>
      <c r="E34" s="275"/>
      <c r="F34" s="275"/>
      <c r="G34" s="275"/>
      <c r="H34" s="275"/>
      <c r="I34" s="275"/>
      <c r="J34" s="275"/>
    </row>
    <row r="35" spans="1:10" ht="21.95" customHeight="1">
      <c r="A35" s="277" t="s">
        <v>579</v>
      </c>
      <c r="B35" s="324">
        <v>102.33</v>
      </c>
    </row>
    <row r="36" spans="1:10" ht="21.95" customHeight="1">
      <c r="A36" s="277" t="s">
        <v>580</v>
      </c>
      <c r="B36" s="324">
        <v>45.52</v>
      </c>
    </row>
    <row r="37" spans="1:10" ht="21.95" customHeight="1">
      <c r="A37" s="277" t="s">
        <v>581</v>
      </c>
      <c r="B37" s="324">
        <v>87.78</v>
      </c>
    </row>
    <row r="38" spans="1:10" s="276" customFormat="1" ht="21.95" customHeight="1">
      <c r="A38" s="274" t="s">
        <v>582</v>
      </c>
      <c r="B38" s="323">
        <v>280.77</v>
      </c>
      <c r="C38" s="275"/>
      <c r="D38" s="275"/>
      <c r="E38" s="275"/>
      <c r="F38" s="275"/>
      <c r="G38" s="275"/>
      <c r="H38" s="275"/>
      <c r="I38" s="275"/>
      <c r="J38" s="275"/>
    </row>
    <row r="39" spans="1:10" ht="21.95" customHeight="1">
      <c r="A39" s="277" t="s">
        <v>583</v>
      </c>
      <c r="B39" s="324">
        <v>23.92</v>
      </c>
    </row>
    <row r="40" spans="1:10" ht="21.95" customHeight="1">
      <c r="A40" s="277" t="s">
        <v>69</v>
      </c>
      <c r="B40" s="324">
        <v>52</v>
      </c>
    </row>
    <row r="41" spans="1:10" ht="21.95" customHeight="1">
      <c r="A41" s="277" t="s">
        <v>584</v>
      </c>
      <c r="B41" s="324">
        <v>122.28</v>
      </c>
    </row>
    <row r="42" spans="1:10" ht="21.95" customHeight="1">
      <c r="A42" s="277" t="s">
        <v>585</v>
      </c>
      <c r="B42" s="324">
        <v>24.14</v>
      </c>
    </row>
    <row r="43" spans="1:10" ht="21.95" customHeight="1">
      <c r="A43" s="277" t="s">
        <v>70</v>
      </c>
      <c r="B43" s="324">
        <v>25.84</v>
      </c>
    </row>
    <row r="44" spans="1:10" ht="21.95" customHeight="1">
      <c r="A44" s="277" t="s">
        <v>586</v>
      </c>
      <c r="B44" s="324">
        <v>32.590000000000003</v>
      </c>
    </row>
    <row r="45" spans="1:10" s="276" customFormat="1" ht="21.95" customHeight="1">
      <c r="A45" s="274" t="s">
        <v>587</v>
      </c>
      <c r="B45" s="323">
        <v>22.21</v>
      </c>
      <c r="C45" s="275"/>
      <c r="D45" s="275"/>
      <c r="E45" s="275"/>
      <c r="F45" s="275"/>
      <c r="G45" s="275"/>
      <c r="H45" s="275"/>
      <c r="I45" s="275"/>
      <c r="J45" s="275"/>
    </row>
    <row r="46" spans="1:10" ht="21.95" customHeight="1">
      <c r="A46" s="277" t="s">
        <v>588</v>
      </c>
      <c r="B46" s="324">
        <v>22.21</v>
      </c>
    </row>
    <row r="47" spans="1:10" s="276" customFormat="1" ht="21.95" customHeight="1">
      <c r="A47" s="274" t="s">
        <v>589</v>
      </c>
      <c r="B47" s="323">
        <v>0.82</v>
      </c>
      <c r="C47" s="275"/>
      <c r="D47" s="275"/>
      <c r="E47" s="275"/>
      <c r="F47" s="275"/>
      <c r="G47" s="275"/>
      <c r="H47" s="275"/>
      <c r="I47" s="275"/>
      <c r="J47" s="275"/>
    </row>
    <row r="48" spans="1:10" ht="21.95" customHeight="1">
      <c r="A48" s="277" t="s">
        <v>590</v>
      </c>
      <c r="B48" s="324">
        <v>0.82</v>
      </c>
    </row>
    <row r="49" spans="1:10" s="276" customFormat="1" ht="21.95" customHeight="1">
      <c r="A49" s="274" t="s">
        <v>591</v>
      </c>
      <c r="B49" s="323">
        <v>31.09</v>
      </c>
      <c r="C49" s="275"/>
      <c r="D49" s="275"/>
      <c r="E49" s="275"/>
      <c r="F49" s="275"/>
      <c r="G49" s="275"/>
      <c r="H49" s="275"/>
      <c r="I49" s="275"/>
      <c r="J49" s="275"/>
    </row>
    <row r="50" spans="1:10" ht="21.95" customHeight="1">
      <c r="A50" s="277" t="s">
        <v>592</v>
      </c>
      <c r="B50" s="324">
        <v>31.09</v>
      </c>
    </row>
    <row r="51" spans="1:10" s="276" customFormat="1" ht="21.95" customHeight="1">
      <c r="A51" s="274" t="s">
        <v>593</v>
      </c>
      <c r="B51" s="323">
        <v>29.88</v>
      </c>
      <c r="C51" s="275"/>
      <c r="D51" s="275"/>
      <c r="E51" s="275"/>
      <c r="F51" s="275"/>
      <c r="G51" s="275"/>
      <c r="H51" s="275"/>
      <c r="I51" s="275"/>
      <c r="J51" s="275"/>
    </row>
    <row r="52" spans="1:10" ht="21.95" customHeight="1">
      <c r="A52" s="277" t="s">
        <v>594</v>
      </c>
      <c r="B52" s="324">
        <v>29.88</v>
      </c>
    </row>
    <row r="53" spans="1:10" s="276" customFormat="1" ht="21.95" customHeight="1">
      <c r="A53" s="274" t="s">
        <v>595</v>
      </c>
      <c r="B53" s="323">
        <v>510.92</v>
      </c>
      <c r="C53" s="275"/>
      <c r="D53" s="275"/>
      <c r="E53" s="275"/>
      <c r="F53" s="275"/>
      <c r="G53" s="275"/>
      <c r="H53" s="275"/>
      <c r="I53" s="275"/>
      <c r="J53" s="275"/>
    </row>
    <row r="54" spans="1:10" s="276" customFormat="1" ht="21.95" customHeight="1">
      <c r="A54" s="277" t="s">
        <v>72</v>
      </c>
      <c r="B54" s="324">
        <v>66.61</v>
      </c>
      <c r="C54" s="275"/>
      <c r="D54" s="275"/>
      <c r="E54" s="275"/>
      <c r="F54" s="275"/>
      <c r="G54" s="275"/>
      <c r="H54" s="275"/>
      <c r="I54" s="275"/>
      <c r="J54" s="275"/>
    </row>
    <row r="55" spans="1:10" ht="21.95" customHeight="1">
      <c r="A55" s="277" t="s">
        <v>71</v>
      </c>
      <c r="B55" s="324">
        <v>444.31</v>
      </c>
    </row>
    <row r="56" spans="1:10" s="276" customFormat="1" ht="21.95" customHeight="1">
      <c r="A56" s="274" t="s">
        <v>596</v>
      </c>
      <c r="B56" s="323">
        <v>32.74</v>
      </c>
      <c r="C56" s="275"/>
      <c r="D56" s="275"/>
      <c r="E56" s="275"/>
      <c r="F56" s="275"/>
      <c r="G56" s="275"/>
      <c r="H56" s="275"/>
      <c r="I56" s="275"/>
      <c r="J56" s="275"/>
    </row>
    <row r="57" spans="1:10" s="276" customFormat="1" ht="21.95" customHeight="1">
      <c r="A57" s="277" t="s">
        <v>73</v>
      </c>
      <c r="B57" s="324">
        <v>10.67</v>
      </c>
      <c r="C57" s="275"/>
      <c r="D57" s="275"/>
      <c r="E57" s="275"/>
      <c r="F57" s="275"/>
      <c r="G57" s="275"/>
      <c r="H57" s="275"/>
      <c r="I57" s="275"/>
      <c r="J57" s="275"/>
    </row>
    <row r="58" spans="1:10" ht="21.95" customHeight="1">
      <c r="A58" s="277" t="s">
        <v>597</v>
      </c>
      <c r="B58" s="324">
        <v>22.67</v>
      </c>
    </row>
    <row r="59" spans="1:10" s="276" customFormat="1" ht="21.95" customHeight="1">
      <c r="A59" s="274" t="s">
        <v>450</v>
      </c>
      <c r="B59" s="323">
        <v>7.17</v>
      </c>
      <c r="C59" s="275"/>
      <c r="D59" s="275"/>
      <c r="E59" s="275"/>
      <c r="F59" s="275"/>
      <c r="G59" s="275"/>
      <c r="H59" s="275"/>
      <c r="I59" s="275"/>
      <c r="J59" s="275"/>
    </row>
    <row r="60" spans="1:10" ht="21.95" customHeight="1">
      <c r="A60" s="277" t="s">
        <v>598</v>
      </c>
      <c r="B60" s="324">
        <v>7.17</v>
      </c>
    </row>
    <row r="61" spans="1:10" s="276" customFormat="1" ht="21.95" customHeight="1">
      <c r="A61" s="274" t="s">
        <v>752</v>
      </c>
      <c r="B61" s="323">
        <v>165.48</v>
      </c>
      <c r="C61" s="275"/>
      <c r="D61" s="275"/>
      <c r="E61" s="275"/>
      <c r="F61" s="275"/>
      <c r="G61" s="275"/>
      <c r="H61" s="275"/>
      <c r="I61" s="275"/>
      <c r="J61" s="275"/>
    </row>
    <row r="62" spans="1:10" s="276" customFormat="1" ht="21.95" customHeight="1">
      <c r="A62" s="274" t="s">
        <v>599</v>
      </c>
      <c r="B62" s="323">
        <v>33.94</v>
      </c>
      <c r="C62" s="275"/>
      <c r="D62" s="275"/>
      <c r="E62" s="275"/>
      <c r="F62" s="275"/>
      <c r="G62" s="275"/>
      <c r="H62" s="275"/>
      <c r="I62" s="275"/>
      <c r="J62" s="275"/>
    </row>
    <row r="63" spans="1:10" ht="21.95" customHeight="1">
      <c r="A63" s="277" t="s">
        <v>165</v>
      </c>
      <c r="B63" s="324">
        <v>33.94</v>
      </c>
    </row>
    <row r="64" spans="1:10" s="276" customFormat="1" ht="21.95" customHeight="1">
      <c r="A64" s="274" t="s">
        <v>600</v>
      </c>
      <c r="B64" s="323">
        <v>1.4</v>
      </c>
      <c r="C64" s="275"/>
      <c r="D64" s="275"/>
      <c r="E64" s="275"/>
      <c r="F64" s="275"/>
      <c r="G64" s="275"/>
      <c r="H64" s="275"/>
      <c r="I64" s="275"/>
      <c r="J64" s="275"/>
    </row>
    <row r="65" spans="1:10" ht="21.95" customHeight="1">
      <c r="A65" s="277" t="s">
        <v>601</v>
      </c>
      <c r="B65" s="324">
        <v>1.4</v>
      </c>
    </row>
    <row r="66" spans="1:10" s="276" customFormat="1" ht="21.95" customHeight="1">
      <c r="A66" s="274" t="s">
        <v>602</v>
      </c>
      <c r="B66" s="323">
        <v>91.95</v>
      </c>
      <c r="C66" s="275"/>
      <c r="D66" s="275"/>
      <c r="E66" s="275"/>
      <c r="F66" s="275"/>
      <c r="G66" s="275"/>
      <c r="H66" s="275"/>
      <c r="I66" s="275"/>
      <c r="J66" s="275"/>
    </row>
    <row r="67" spans="1:10" ht="21.95" customHeight="1">
      <c r="A67" s="277" t="s">
        <v>603</v>
      </c>
      <c r="B67" s="324">
        <v>21.38</v>
      </c>
    </row>
    <row r="68" spans="1:10" ht="21.95" customHeight="1">
      <c r="A68" s="277" t="s">
        <v>604</v>
      </c>
      <c r="B68" s="324">
        <v>23.91</v>
      </c>
    </row>
    <row r="69" spans="1:10" ht="21.95" customHeight="1">
      <c r="A69" s="277" t="s">
        <v>605</v>
      </c>
      <c r="B69" s="324">
        <v>29.46</v>
      </c>
    </row>
    <row r="70" spans="1:10" ht="21.95" customHeight="1">
      <c r="A70" s="277" t="s">
        <v>606</v>
      </c>
      <c r="B70" s="324">
        <v>17.21</v>
      </c>
    </row>
    <row r="71" spans="1:10" s="276" customFormat="1" ht="21.95" customHeight="1">
      <c r="A71" s="274" t="s">
        <v>607</v>
      </c>
      <c r="B71" s="323">
        <v>25.93</v>
      </c>
      <c r="C71" s="275"/>
      <c r="D71" s="275"/>
      <c r="E71" s="275"/>
      <c r="F71" s="275"/>
      <c r="G71" s="275"/>
      <c r="H71" s="275"/>
      <c r="I71" s="275"/>
      <c r="J71" s="275"/>
    </row>
    <row r="72" spans="1:10" ht="21.95" customHeight="1">
      <c r="A72" s="277" t="s">
        <v>608</v>
      </c>
      <c r="B72" s="324">
        <v>25.93</v>
      </c>
    </row>
    <row r="73" spans="1:10" s="276" customFormat="1" ht="21.95" customHeight="1">
      <c r="A73" s="274" t="s">
        <v>457</v>
      </c>
      <c r="B73" s="323">
        <v>12.25</v>
      </c>
      <c r="C73" s="275"/>
      <c r="D73" s="275"/>
      <c r="E73" s="275"/>
      <c r="F73" s="275"/>
      <c r="G73" s="275"/>
      <c r="H73" s="275"/>
      <c r="I73" s="275"/>
      <c r="J73" s="275"/>
    </row>
    <row r="74" spans="1:10" ht="21.95" customHeight="1">
      <c r="A74" s="277" t="s">
        <v>609</v>
      </c>
      <c r="B74" s="324">
        <v>12.25</v>
      </c>
    </row>
    <row r="75" spans="1:10" s="276" customFormat="1" ht="21.95" customHeight="1">
      <c r="A75" s="274" t="s">
        <v>753</v>
      </c>
      <c r="B75" s="323">
        <v>0.12</v>
      </c>
      <c r="C75" s="275"/>
      <c r="D75" s="275"/>
      <c r="E75" s="275"/>
      <c r="F75" s="275"/>
      <c r="G75" s="275"/>
      <c r="H75" s="275"/>
      <c r="I75" s="275"/>
      <c r="J75" s="275"/>
    </row>
    <row r="76" spans="1:10" s="276" customFormat="1" ht="21.95" customHeight="1">
      <c r="A76" s="274" t="s">
        <v>610</v>
      </c>
      <c r="B76" s="323">
        <v>0.12</v>
      </c>
      <c r="C76" s="275"/>
      <c r="D76" s="275"/>
      <c r="E76" s="275"/>
      <c r="F76" s="275"/>
      <c r="G76" s="275"/>
      <c r="H76" s="275"/>
      <c r="I76" s="275"/>
      <c r="J76" s="275"/>
    </row>
    <row r="77" spans="1:10" ht="21.95" customHeight="1">
      <c r="A77" s="277" t="s">
        <v>611</v>
      </c>
      <c r="B77" s="324">
        <v>0.12</v>
      </c>
    </row>
    <row r="78" spans="1:10" s="276" customFormat="1" ht="21.95" customHeight="1">
      <c r="A78" s="274" t="s">
        <v>754</v>
      </c>
      <c r="B78" s="323">
        <v>533.32000000000005</v>
      </c>
      <c r="C78" s="275"/>
      <c r="D78" s="275"/>
      <c r="E78" s="275"/>
      <c r="F78" s="275"/>
      <c r="G78" s="275"/>
      <c r="H78" s="275"/>
      <c r="I78" s="275"/>
      <c r="J78" s="275"/>
    </row>
    <row r="79" spans="1:10" s="276" customFormat="1" ht="21.95" customHeight="1">
      <c r="A79" s="274" t="s">
        <v>612</v>
      </c>
      <c r="B79" s="323">
        <v>286.13</v>
      </c>
      <c r="C79" s="275"/>
      <c r="D79" s="275"/>
      <c r="E79" s="275"/>
      <c r="F79" s="275"/>
      <c r="G79" s="275"/>
      <c r="H79" s="275"/>
      <c r="I79" s="275"/>
      <c r="J79" s="275"/>
    </row>
    <row r="80" spans="1:10" ht="21.95" customHeight="1">
      <c r="A80" s="277" t="s">
        <v>613</v>
      </c>
      <c r="B80" s="324">
        <v>37.78</v>
      </c>
    </row>
    <row r="81" spans="1:10" ht="21.95" customHeight="1">
      <c r="A81" s="277" t="s">
        <v>614</v>
      </c>
      <c r="B81" s="324">
        <v>248.35</v>
      </c>
    </row>
    <row r="82" spans="1:10" s="276" customFormat="1" ht="21.95" customHeight="1">
      <c r="A82" s="274" t="s">
        <v>464</v>
      </c>
      <c r="B82" s="323">
        <v>20</v>
      </c>
      <c r="C82" s="275"/>
      <c r="D82" s="275"/>
      <c r="E82" s="275"/>
      <c r="F82" s="275"/>
      <c r="G82" s="275"/>
      <c r="H82" s="275"/>
      <c r="I82" s="275"/>
      <c r="J82" s="275"/>
    </row>
    <row r="83" spans="1:10" ht="21.95" customHeight="1">
      <c r="A83" s="277" t="s">
        <v>615</v>
      </c>
      <c r="B83" s="324">
        <v>20</v>
      </c>
    </row>
    <row r="84" spans="1:10" s="276" customFormat="1" ht="21.95" customHeight="1">
      <c r="A84" s="274" t="s">
        <v>466</v>
      </c>
      <c r="B84" s="323">
        <v>227.19</v>
      </c>
      <c r="C84" s="275"/>
      <c r="D84" s="275"/>
      <c r="E84" s="275"/>
      <c r="F84" s="275"/>
      <c r="G84" s="275"/>
      <c r="H84" s="275"/>
      <c r="I84" s="275"/>
      <c r="J84" s="275"/>
    </row>
    <row r="85" spans="1:10" ht="21.95" customHeight="1">
      <c r="A85" s="277" t="s">
        <v>616</v>
      </c>
      <c r="B85" s="324">
        <v>227.19</v>
      </c>
    </row>
    <row r="86" spans="1:10" s="276" customFormat="1" ht="21.95" customHeight="1">
      <c r="A86" s="274" t="s">
        <v>755</v>
      </c>
      <c r="B86" s="323">
        <v>953.73</v>
      </c>
      <c r="C86" s="275"/>
      <c r="D86" s="275"/>
      <c r="E86" s="275"/>
      <c r="F86" s="275"/>
      <c r="G86" s="275"/>
      <c r="H86" s="275"/>
      <c r="I86" s="275"/>
      <c r="J86" s="275"/>
    </row>
    <row r="87" spans="1:10" s="276" customFormat="1" ht="21.95" customHeight="1">
      <c r="A87" s="274" t="s">
        <v>617</v>
      </c>
      <c r="B87" s="323">
        <v>414.5</v>
      </c>
      <c r="C87" s="275"/>
      <c r="D87" s="275"/>
      <c r="E87" s="275"/>
      <c r="F87" s="275"/>
      <c r="G87" s="275"/>
      <c r="H87" s="275"/>
      <c r="I87" s="275"/>
      <c r="J87" s="275"/>
    </row>
    <row r="88" spans="1:10" ht="21.95" customHeight="1">
      <c r="A88" s="277" t="s">
        <v>563</v>
      </c>
      <c r="B88" s="324">
        <v>402.01</v>
      </c>
    </row>
    <row r="89" spans="1:10" ht="21.95" customHeight="1">
      <c r="A89" s="277" t="s">
        <v>618</v>
      </c>
      <c r="B89" s="324">
        <v>0.73</v>
      </c>
    </row>
    <row r="90" spans="1:10" ht="21.95" customHeight="1">
      <c r="A90" s="277" t="s">
        <v>619</v>
      </c>
      <c r="B90" s="324">
        <v>11.76</v>
      </c>
    </row>
    <row r="91" spans="1:10" s="276" customFormat="1" ht="21.95" customHeight="1">
      <c r="A91" s="274" t="s">
        <v>620</v>
      </c>
      <c r="B91" s="323">
        <v>20.12</v>
      </c>
      <c r="C91" s="275"/>
      <c r="D91" s="275"/>
      <c r="E91" s="275"/>
      <c r="F91" s="275"/>
      <c r="G91" s="275"/>
      <c r="H91" s="275"/>
      <c r="I91" s="275"/>
      <c r="J91" s="275"/>
    </row>
    <row r="92" spans="1:10" ht="21.95" customHeight="1">
      <c r="A92" s="277" t="s">
        <v>621</v>
      </c>
      <c r="B92" s="324">
        <v>20.12</v>
      </c>
    </row>
    <row r="93" spans="1:10" s="276" customFormat="1" ht="21.95" customHeight="1">
      <c r="A93" s="274" t="s">
        <v>622</v>
      </c>
      <c r="B93" s="323">
        <v>519.11</v>
      </c>
      <c r="C93" s="275"/>
      <c r="D93" s="275"/>
      <c r="E93" s="275"/>
      <c r="F93" s="275"/>
      <c r="G93" s="275"/>
      <c r="H93" s="275"/>
      <c r="I93" s="275"/>
      <c r="J93" s="275"/>
    </row>
    <row r="94" spans="1:10" ht="21.95" customHeight="1">
      <c r="A94" s="277" t="s">
        <v>623</v>
      </c>
      <c r="B94" s="324">
        <v>247.54</v>
      </c>
    </row>
    <row r="95" spans="1:10" ht="21.95" customHeight="1">
      <c r="A95" s="277" t="s">
        <v>74</v>
      </c>
      <c r="B95" s="324">
        <v>271.57</v>
      </c>
    </row>
    <row r="96" spans="1:10" s="276" customFormat="1" ht="21.95" customHeight="1">
      <c r="A96" s="274" t="s">
        <v>756</v>
      </c>
      <c r="B96" s="323">
        <v>343.25</v>
      </c>
      <c r="C96" s="275"/>
      <c r="D96" s="275"/>
      <c r="E96" s="275"/>
      <c r="F96" s="275"/>
      <c r="G96" s="275"/>
      <c r="H96" s="275"/>
      <c r="I96" s="275"/>
      <c r="J96" s="275"/>
    </row>
    <row r="97" spans="1:10" s="276" customFormat="1" ht="21.95" customHeight="1">
      <c r="A97" s="274" t="s">
        <v>624</v>
      </c>
      <c r="B97" s="323">
        <v>36.17</v>
      </c>
      <c r="C97" s="275"/>
      <c r="D97" s="275"/>
      <c r="E97" s="275"/>
      <c r="F97" s="275"/>
      <c r="G97" s="275"/>
      <c r="H97" s="275"/>
      <c r="I97" s="275"/>
      <c r="J97" s="275"/>
    </row>
    <row r="98" spans="1:10" ht="21.95" customHeight="1">
      <c r="A98" s="277" t="s">
        <v>625</v>
      </c>
      <c r="B98" s="324">
        <v>36.17</v>
      </c>
    </row>
    <row r="99" spans="1:10" s="276" customFormat="1" ht="21.95" customHeight="1">
      <c r="A99" s="274" t="s">
        <v>626</v>
      </c>
      <c r="B99" s="323">
        <v>307.08</v>
      </c>
      <c r="C99" s="275"/>
      <c r="D99" s="275"/>
      <c r="E99" s="275"/>
      <c r="F99" s="275"/>
      <c r="G99" s="275"/>
      <c r="H99" s="275"/>
      <c r="I99" s="275"/>
      <c r="J99" s="275"/>
    </row>
    <row r="100" spans="1:10" ht="21.95" customHeight="1">
      <c r="A100" s="277" t="s">
        <v>627</v>
      </c>
      <c r="B100" s="324">
        <v>307.08</v>
      </c>
    </row>
    <row r="101" spans="1:10" s="276" customFormat="1" ht="21.95" customHeight="1">
      <c r="A101" s="274" t="s">
        <v>757</v>
      </c>
      <c r="B101" s="323">
        <v>111.71</v>
      </c>
      <c r="C101" s="275"/>
      <c r="D101" s="275"/>
      <c r="E101" s="275"/>
      <c r="F101" s="275"/>
      <c r="G101" s="275"/>
      <c r="H101" s="275"/>
      <c r="I101" s="275"/>
      <c r="J101" s="275"/>
    </row>
    <row r="102" spans="1:10" s="276" customFormat="1" ht="21.95" customHeight="1">
      <c r="A102" s="274" t="s">
        <v>628</v>
      </c>
      <c r="B102" s="323">
        <v>111.71</v>
      </c>
      <c r="C102" s="275"/>
      <c r="D102" s="275"/>
      <c r="E102" s="275"/>
      <c r="F102" s="275"/>
      <c r="G102" s="275"/>
      <c r="H102" s="275"/>
      <c r="I102" s="275"/>
      <c r="J102" s="275"/>
    </row>
    <row r="103" spans="1:10" ht="21.95" customHeight="1">
      <c r="A103" s="277" t="s">
        <v>629</v>
      </c>
      <c r="B103" s="324">
        <v>111.71</v>
      </c>
    </row>
    <row r="104" spans="1:10" s="276" customFormat="1" ht="21.95" customHeight="1">
      <c r="A104" s="274" t="s">
        <v>758</v>
      </c>
      <c r="B104" s="323">
        <v>148.91999999999999</v>
      </c>
      <c r="C104" s="275"/>
      <c r="D104" s="275"/>
      <c r="E104" s="275"/>
      <c r="F104" s="275"/>
      <c r="G104" s="275"/>
      <c r="H104" s="275"/>
      <c r="I104" s="275"/>
      <c r="J104" s="275"/>
    </row>
    <row r="105" spans="1:10" s="276" customFormat="1" ht="21.95" customHeight="1">
      <c r="A105" s="274" t="s">
        <v>630</v>
      </c>
      <c r="B105" s="323">
        <v>148.91999999999999</v>
      </c>
      <c r="C105" s="275"/>
      <c r="D105" s="275"/>
      <c r="E105" s="275"/>
      <c r="F105" s="275"/>
      <c r="G105" s="275"/>
      <c r="H105" s="275"/>
      <c r="I105" s="275"/>
      <c r="J105" s="275"/>
    </row>
    <row r="106" spans="1:10" ht="21.95" customHeight="1">
      <c r="A106" s="277" t="s">
        <v>631</v>
      </c>
      <c r="B106" s="324">
        <v>148.91999999999999</v>
      </c>
    </row>
    <row r="107" spans="1:10" ht="34.15" customHeight="1">
      <c r="A107" s="430" t="s">
        <v>632</v>
      </c>
      <c r="B107" s="430"/>
    </row>
  </sheetData>
  <mergeCells count="4">
    <mergeCell ref="A2:B2"/>
    <mergeCell ref="A1:B1"/>
    <mergeCell ref="A4:B4"/>
    <mergeCell ref="A107:B107"/>
  </mergeCells>
  <phoneticPr fontId="2"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codeName="Sheet5">
    <tabColor rgb="FF00FF00"/>
  </sheetPr>
  <dimension ref="A1:H69"/>
  <sheetViews>
    <sheetView showZeros="0" workbookViewId="0">
      <selection activeCell="F15" sqref="F15"/>
    </sheetView>
  </sheetViews>
  <sheetFormatPr defaultRowHeight="14.25"/>
  <cols>
    <col min="1" max="1" width="38.625" style="18" customWidth="1"/>
    <col min="2" max="2" width="13.125" style="344" customWidth="1"/>
    <col min="3" max="3" width="38.125" style="335" customWidth="1"/>
    <col min="4" max="4" width="13.25" style="335" customWidth="1"/>
    <col min="5" max="5" width="9" style="19"/>
    <col min="6" max="6" width="25.25" style="19" customWidth="1"/>
    <col min="7" max="16384" width="9" style="19"/>
  </cols>
  <sheetData>
    <row r="1" spans="1:8" ht="20.25" customHeight="1">
      <c r="A1" s="428" t="s">
        <v>496</v>
      </c>
      <c r="B1" s="428"/>
      <c r="C1" s="428"/>
      <c r="D1" s="428"/>
    </row>
    <row r="2" spans="1:8" ht="38.25" customHeight="1">
      <c r="A2" s="427" t="s">
        <v>39</v>
      </c>
      <c r="B2" s="427"/>
      <c r="C2" s="427"/>
      <c r="D2" s="427"/>
    </row>
    <row r="3" spans="1:8" ht="20.25" customHeight="1">
      <c r="A3" s="138"/>
      <c r="B3" s="334"/>
      <c r="D3" s="336" t="s">
        <v>497</v>
      </c>
    </row>
    <row r="4" spans="1:8" ht="24" customHeight="1">
      <c r="A4" s="20" t="s">
        <v>305</v>
      </c>
      <c r="B4" s="337" t="s">
        <v>167</v>
      </c>
      <c r="C4" s="337" t="s">
        <v>191</v>
      </c>
      <c r="D4" s="337" t="s">
        <v>167</v>
      </c>
    </row>
    <row r="5" spans="1:8" ht="19.5" customHeight="1">
      <c r="A5" s="97" t="s">
        <v>370</v>
      </c>
      <c r="B5" s="338"/>
      <c r="C5" s="339" t="s">
        <v>40</v>
      </c>
      <c r="D5" s="338"/>
    </row>
    <row r="6" spans="1:8" ht="19.5" customHeight="1">
      <c r="A6" s="25" t="s">
        <v>346</v>
      </c>
      <c r="B6" s="338">
        <v>2566.69</v>
      </c>
      <c r="C6" s="340" t="s">
        <v>347</v>
      </c>
      <c r="D6" s="338"/>
    </row>
    <row r="7" spans="1:8" ht="17.25" customHeight="1">
      <c r="A7" s="25" t="s">
        <v>20</v>
      </c>
      <c r="B7" s="416">
        <v>1833</v>
      </c>
      <c r="C7" s="341"/>
      <c r="D7" s="340"/>
      <c r="H7" s="103"/>
    </row>
    <row r="8" spans="1:8" ht="17.25" customHeight="1">
      <c r="A8" s="25" t="s">
        <v>21</v>
      </c>
      <c r="B8" s="340">
        <v>166.89</v>
      </c>
      <c r="C8" s="340"/>
      <c r="D8" s="340"/>
      <c r="H8" s="103"/>
    </row>
    <row r="9" spans="1:8" ht="17.25" customHeight="1">
      <c r="A9" s="272" t="s">
        <v>22</v>
      </c>
      <c r="B9" s="340">
        <v>566.79999999999995</v>
      </c>
      <c r="C9" s="340"/>
      <c r="D9" s="340"/>
      <c r="H9" s="103"/>
    </row>
    <row r="10" spans="1:8" ht="17.25" customHeight="1">
      <c r="A10" s="25" t="s">
        <v>498</v>
      </c>
      <c r="B10" s="343"/>
      <c r="C10" s="342"/>
      <c r="D10" s="342"/>
      <c r="H10" s="103"/>
    </row>
    <row r="11" spans="1:8" ht="17.25" customHeight="1">
      <c r="A11" s="25" t="s">
        <v>23</v>
      </c>
      <c r="B11" s="340"/>
      <c r="C11" s="342"/>
      <c r="D11" s="342"/>
      <c r="H11" s="103"/>
    </row>
    <row r="12" spans="1:8" ht="17.25" customHeight="1">
      <c r="A12" s="25" t="s">
        <v>499</v>
      </c>
      <c r="B12" s="343">
        <v>1954.44</v>
      </c>
      <c r="C12" s="340" t="s">
        <v>500</v>
      </c>
      <c r="D12" s="343"/>
      <c r="H12" s="103"/>
    </row>
    <row r="13" spans="1:8" ht="17.25" customHeight="1">
      <c r="A13" s="25" t="s">
        <v>19</v>
      </c>
      <c r="B13" s="340">
        <v>13.18</v>
      </c>
      <c r="C13" s="340"/>
      <c r="D13" s="340"/>
      <c r="H13" s="103"/>
    </row>
    <row r="14" spans="1:8" ht="17.25" customHeight="1">
      <c r="A14" s="25" t="s">
        <v>18</v>
      </c>
      <c r="B14" s="340">
        <v>5</v>
      </c>
      <c r="C14" s="340"/>
      <c r="D14" s="340"/>
      <c r="H14" s="103"/>
    </row>
    <row r="15" spans="1:8" ht="17.25" customHeight="1">
      <c r="A15" s="25" t="s">
        <v>118</v>
      </c>
      <c r="B15" s="417">
        <v>960.16</v>
      </c>
      <c r="C15" s="340"/>
      <c r="D15" s="340"/>
      <c r="H15" s="103"/>
    </row>
    <row r="16" spans="1:8" ht="17.25" customHeight="1">
      <c r="A16" s="25" t="s">
        <v>501</v>
      </c>
      <c r="B16" s="417">
        <v>38.18</v>
      </c>
      <c r="C16" s="340"/>
      <c r="D16" s="340"/>
      <c r="H16" s="103"/>
    </row>
    <row r="17" spans="1:8" ht="17.25" customHeight="1">
      <c r="A17" s="25" t="s">
        <v>134</v>
      </c>
      <c r="B17" s="417">
        <v>0.12</v>
      </c>
      <c r="C17" s="340"/>
      <c r="D17" s="340"/>
      <c r="H17" s="103"/>
    </row>
    <row r="18" spans="1:8" ht="17.25" customHeight="1">
      <c r="A18" s="25" t="s">
        <v>502</v>
      </c>
      <c r="B18" s="417">
        <v>298.10000000000002</v>
      </c>
      <c r="C18" s="340"/>
      <c r="D18" s="340"/>
    </row>
    <row r="19" spans="1:8" ht="17.25" customHeight="1">
      <c r="A19" s="25" t="s">
        <v>135</v>
      </c>
      <c r="B19" s="417">
        <v>284.39</v>
      </c>
      <c r="C19" s="340"/>
      <c r="D19" s="340"/>
    </row>
    <row r="20" spans="1:8" ht="17.25" customHeight="1">
      <c r="A20" s="25" t="s">
        <v>136</v>
      </c>
      <c r="B20" s="417">
        <v>355.31</v>
      </c>
      <c r="C20" s="340"/>
      <c r="D20" s="340"/>
    </row>
    <row r="21" spans="1:8" ht="20.100000000000001" customHeight="1">
      <c r="A21" s="431" t="s">
        <v>503</v>
      </c>
      <c r="B21" s="431"/>
      <c r="C21" s="431"/>
      <c r="D21" s="431"/>
    </row>
    <row r="22" spans="1:8" ht="20.100000000000001" customHeight="1">
      <c r="C22" s="345"/>
      <c r="D22" s="345"/>
    </row>
    <row r="23" spans="1:8" ht="20.100000000000001" customHeight="1"/>
    <row r="24" spans="1:8" ht="20.100000000000001" customHeight="1"/>
    <row r="25" spans="1:8" ht="20.100000000000001" customHeight="1"/>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sheetData>
  <mergeCells count="3">
    <mergeCell ref="A2:D2"/>
    <mergeCell ref="A1:D1"/>
    <mergeCell ref="A21:D21"/>
  </mergeCells>
  <phoneticPr fontId="2" type="noConversion"/>
  <printOptions horizontalCentered="1"/>
  <pageMargins left="0.15748031496062992" right="0.15748031496062992" top="0.51181102362204722" bottom="0.55118110236220474" header="0.31496062992125984" footer="0.31496062992125984"/>
  <pageSetup paperSize="9" scale="85" orientation="portrait" blackAndWhite="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C12"/>
  <sheetViews>
    <sheetView tabSelected="1" zoomScale="115" zoomScaleNormal="115" workbookViewId="0">
      <selection activeCell="H24" sqref="H24"/>
    </sheetView>
  </sheetViews>
  <sheetFormatPr defaultRowHeight="13.5"/>
  <cols>
    <col min="1" max="1" width="30.625" style="56" customWidth="1"/>
    <col min="2" max="3" width="15.5" style="56" customWidth="1"/>
    <col min="4" max="16384" width="9" style="56"/>
  </cols>
  <sheetData>
    <row r="1" spans="1:3" ht="18.75">
      <c r="A1" s="428" t="s">
        <v>633</v>
      </c>
      <c r="B1" s="428"/>
      <c r="C1" s="428"/>
    </row>
    <row r="2" spans="1:3" ht="25.5" customHeight="1">
      <c r="A2" s="427" t="s">
        <v>41</v>
      </c>
      <c r="B2" s="427"/>
      <c r="C2" s="427"/>
    </row>
    <row r="3" spans="1:3" ht="20.25" customHeight="1">
      <c r="A3" s="432"/>
      <c r="B3" s="432"/>
      <c r="C3" s="432"/>
    </row>
    <row r="4" spans="1:3" ht="14.25" customHeight="1">
      <c r="A4" s="57"/>
      <c r="B4" s="57"/>
      <c r="C4" s="100" t="s">
        <v>505</v>
      </c>
    </row>
    <row r="5" spans="1:3" ht="32.25" customHeight="1">
      <c r="A5" s="107" t="s">
        <v>634</v>
      </c>
      <c r="B5" s="108" t="s">
        <v>635</v>
      </c>
      <c r="C5" s="60" t="s">
        <v>507</v>
      </c>
    </row>
    <row r="6" spans="1:3" s="58" customFormat="1" ht="14.25" customHeight="1">
      <c r="A6" s="97" t="s">
        <v>42</v>
      </c>
      <c r="B6" s="139"/>
      <c r="C6" s="139"/>
    </row>
    <row r="7" spans="1:3" s="58" customFormat="1" ht="14.25" customHeight="1">
      <c r="A7" s="259"/>
      <c r="B7" s="27"/>
      <c r="C7" s="27"/>
    </row>
    <row r="8" spans="1:3" s="58" customFormat="1" ht="14.25" customHeight="1">
      <c r="A8" s="259"/>
      <c r="B8" s="27"/>
      <c r="C8" s="27"/>
    </row>
    <row r="9" spans="1:3" s="58" customFormat="1" ht="14.25" customHeight="1">
      <c r="A9" s="259"/>
      <c r="B9" s="27"/>
      <c r="C9" s="27"/>
    </row>
    <row r="10" spans="1:3" ht="14.25" customHeight="1">
      <c r="A10" s="259"/>
      <c r="B10" s="27"/>
      <c r="C10" s="27"/>
    </row>
    <row r="11" spans="1:3" s="58" customFormat="1" ht="14.25" customHeight="1">
      <c r="A11" s="259"/>
      <c r="B11" s="27"/>
      <c r="C11" s="27"/>
    </row>
    <row r="12" spans="1:3" ht="14.25" customHeight="1">
      <c r="A12" s="259"/>
      <c r="B12" s="27"/>
      <c r="C12" s="27"/>
    </row>
  </sheetData>
  <mergeCells count="3">
    <mergeCell ref="A1:C1"/>
    <mergeCell ref="A2:C2"/>
    <mergeCell ref="A3:C3"/>
  </mergeCells>
  <phoneticPr fontId="2" type="noConversion"/>
  <printOptions horizontalCentered="1"/>
  <pageMargins left="0.31496062992125984" right="0.31496062992125984" top="0.39370078740157483" bottom="0.19685039370078741" header="0.31496062992125984" footer="0.31496062992125984"/>
  <pageSetup paperSize="9" fitToHeight="0" orientation="portrait" blackAndWhite="1" errors="blank"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pageSetUpPr fitToPage="1"/>
  </sheetPr>
  <dimension ref="A1:C20"/>
  <sheetViews>
    <sheetView showZeros="0" topLeftCell="A3" workbookViewId="0">
      <selection activeCell="G15" sqref="G15"/>
    </sheetView>
  </sheetViews>
  <sheetFormatPr defaultColWidth="10" defaultRowHeight="13.5"/>
  <cols>
    <col min="1" max="1" width="56.625" style="137" customWidth="1"/>
    <col min="2" max="3" width="20.125" style="350" customWidth="1"/>
    <col min="4" max="16384" width="10" style="59"/>
  </cols>
  <sheetData>
    <row r="1" spans="1:3" ht="18.75">
      <c r="A1" s="428" t="s">
        <v>658</v>
      </c>
      <c r="B1" s="428"/>
      <c r="C1" s="428"/>
    </row>
    <row r="2" spans="1:3" ht="22.5">
      <c r="A2" s="427" t="s">
        <v>41</v>
      </c>
      <c r="B2" s="427"/>
      <c r="C2" s="427"/>
    </row>
    <row r="3" spans="1:3">
      <c r="A3" s="432" t="s">
        <v>659</v>
      </c>
      <c r="B3" s="432"/>
      <c r="C3" s="432"/>
    </row>
    <row r="4" spans="1:3" ht="20.25" customHeight="1">
      <c r="A4" s="136"/>
      <c r="B4" s="346"/>
      <c r="C4" s="346" t="s">
        <v>660</v>
      </c>
    </row>
    <row r="5" spans="1:3" ht="24" customHeight="1">
      <c r="A5" s="107"/>
      <c r="B5" s="347" t="s">
        <v>661</v>
      </c>
      <c r="C5" s="347" t="s">
        <v>662</v>
      </c>
    </row>
    <row r="6" spans="1:3" ht="24" customHeight="1">
      <c r="A6" s="248" t="s">
        <v>43</v>
      </c>
      <c r="B6" s="348"/>
      <c r="C6" s="348"/>
    </row>
    <row r="7" spans="1:3" ht="20.100000000000001" customHeight="1">
      <c r="A7" s="249" t="s">
        <v>663</v>
      </c>
      <c r="B7" s="348"/>
      <c r="C7" s="348"/>
    </row>
    <row r="8" spans="1:3" ht="20.100000000000001" customHeight="1">
      <c r="A8" s="421" t="s">
        <v>76</v>
      </c>
      <c r="B8" s="349"/>
      <c r="C8" s="415"/>
    </row>
    <row r="9" spans="1:3" ht="20.100000000000001" customHeight="1">
      <c r="A9" s="421" t="s">
        <v>75</v>
      </c>
      <c r="B9" s="349"/>
      <c r="C9" s="415"/>
    </row>
    <row r="10" spans="1:3" ht="20.100000000000001" customHeight="1">
      <c r="A10" s="421" t="s">
        <v>77</v>
      </c>
      <c r="B10" s="349"/>
      <c r="C10" s="349"/>
    </row>
    <row r="11" spans="1:3" ht="20.100000000000001" customHeight="1">
      <c r="A11" s="421" t="s">
        <v>78</v>
      </c>
      <c r="B11" s="349"/>
      <c r="C11" s="349"/>
    </row>
    <row r="12" spans="1:3" ht="20.100000000000001" customHeight="1">
      <c r="A12" s="249" t="s">
        <v>664</v>
      </c>
      <c r="B12" s="348"/>
      <c r="C12" s="348"/>
    </row>
    <row r="13" spans="1:3" ht="20.100000000000001" customHeight="1">
      <c r="A13" s="421" t="s">
        <v>76</v>
      </c>
      <c r="B13" s="349"/>
      <c r="C13" s="349"/>
    </row>
    <row r="14" spans="1:3" ht="20.100000000000001" customHeight="1">
      <c r="A14" s="421" t="s">
        <v>79</v>
      </c>
      <c r="B14" s="349"/>
      <c r="C14" s="349"/>
    </row>
    <row r="15" spans="1:3" ht="20.100000000000001" customHeight="1">
      <c r="A15" s="421" t="s">
        <v>75</v>
      </c>
      <c r="B15" s="349"/>
      <c r="C15" s="349"/>
    </row>
    <row r="16" spans="1:3" ht="20.100000000000001" customHeight="1">
      <c r="A16" s="421" t="s">
        <v>80</v>
      </c>
      <c r="B16" s="349"/>
      <c r="C16" s="349"/>
    </row>
    <row r="17" spans="1:3" ht="18.75" customHeight="1">
      <c r="A17" s="421" t="s">
        <v>77</v>
      </c>
      <c r="B17" s="349"/>
      <c r="C17" s="349"/>
    </row>
    <row r="18" spans="1:3" ht="20.100000000000001" customHeight="1">
      <c r="A18" s="421" t="s">
        <v>78</v>
      </c>
      <c r="B18" s="349"/>
      <c r="C18" s="349"/>
    </row>
    <row r="19" spans="1:3" ht="20.100000000000001" customHeight="1">
      <c r="A19" s="421" t="s">
        <v>81</v>
      </c>
      <c r="B19" s="349"/>
      <c r="C19" s="349"/>
    </row>
    <row r="20" spans="1:3" ht="20.100000000000001" customHeight="1">
      <c r="A20" s="421" t="s">
        <v>82</v>
      </c>
      <c r="B20" s="349"/>
      <c r="C20" s="349"/>
    </row>
  </sheetData>
  <mergeCells count="3">
    <mergeCell ref="A2:C2"/>
    <mergeCell ref="A3:C3"/>
    <mergeCell ref="A1:C1"/>
  </mergeCells>
  <phoneticPr fontId="2"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codeName="Sheet6">
    <tabColor rgb="FF00FF00"/>
  </sheetPr>
  <dimension ref="A1:N39"/>
  <sheetViews>
    <sheetView showZeros="0" topLeftCell="C1" zoomScaleSheetLayoutView="130" workbookViewId="0">
      <selection activeCell="A11" sqref="A11:N11"/>
    </sheetView>
  </sheetViews>
  <sheetFormatPr defaultRowHeight="14.25"/>
  <cols>
    <col min="1" max="1" width="39.125" style="285" customWidth="1"/>
    <col min="2" max="2" width="11" style="285" hidden="1" customWidth="1"/>
    <col min="3" max="3" width="0.125" style="333" customWidth="1"/>
    <col min="4" max="5" width="11.125" style="333" customWidth="1"/>
    <col min="6" max="6" width="13.875" style="333" customWidth="1"/>
    <col min="7" max="7" width="13.875" style="333" bestFit="1" customWidth="1"/>
    <col min="8" max="8" width="35.125" style="403" bestFit="1" customWidth="1"/>
    <col min="9" max="9" width="13.5" style="403" hidden="1" customWidth="1"/>
    <col min="10" max="10" width="0.125" style="333" customWidth="1"/>
    <col min="11" max="13" width="11.125" style="333" customWidth="1"/>
    <col min="14" max="14" width="13.875" style="333" bestFit="1" customWidth="1"/>
    <col min="15" max="16384" width="9" style="278"/>
  </cols>
  <sheetData>
    <row r="1" spans="1:14" ht="18" customHeight="1">
      <c r="A1" s="434" t="s">
        <v>636</v>
      </c>
      <c r="B1" s="434"/>
      <c r="C1" s="434"/>
      <c r="D1" s="434"/>
      <c r="E1" s="434"/>
      <c r="F1" s="434"/>
      <c r="G1" s="434"/>
      <c r="H1" s="434"/>
      <c r="I1" s="326"/>
      <c r="J1" s="326"/>
      <c r="K1" s="326"/>
      <c r="L1" s="326"/>
      <c r="M1" s="326"/>
      <c r="N1" s="326"/>
    </row>
    <row r="2" spans="1:14" ht="33" customHeight="1">
      <c r="A2" s="435" t="s">
        <v>44</v>
      </c>
      <c r="B2" s="435"/>
      <c r="C2" s="435"/>
      <c r="D2" s="435"/>
      <c r="E2" s="435"/>
      <c r="F2" s="435"/>
      <c r="G2" s="435"/>
      <c r="H2" s="435"/>
      <c r="I2" s="435"/>
      <c r="J2" s="435"/>
      <c r="K2" s="435"/>
      <c r="L2" s="435"/>
      <c r="M2" s="435"/>
      <c r="N2" s="435"/>
    </row>
    <row r="3" spans="1:14" ht="20.25" customHeight="1">
      <c r="A3" s="436" t="s">
        <v>323</v>
      </c>
      <c r="B3" s="436"/>
      <c r="C3" s="436"/>
      <c r="D3" s="436"/>
      <c r="E3" s="436"/>
      <c r="F3" s="436"/>
      <c r="G3" s="436"/>
      <c r="H3" s="436"/>
      <c r="I3" s="327"/>
      <c r="J3" s="327"/>
      <c r="K3" s="327"/>
      <c r="L3" s="327"/>
      <c r="M3" s="327"/>
      <c r="N3" s="328" t="s">
        <v>497</v>
      </c>
    </row>
    <row r="4" spans="1:14" ht="93.75">
      <c r="A4" s="143" t="s">
        <v>172</v>
      </c>
      <c r="B4" s="254" t="s">
        <v>537</v>
      </c>
      <c r="C4" s="310" t="s">
        <v>250</v>
      </c>
      <c r="D4" s="310" t="s">
        <v>689</v>
      </c>
      <c r="E4" s="310" t="s">
        <v>507</v>
      </c>
      <c r="F4" s="310" t="s">
        <v>690</v>
      </c>
      <c r="G4" s="310" t="s">
        <v>540</v>
      </c>
      <c r="H4" s="393" t="s">
        <v>312</v>
      </c>
      <c r="I4" s="394" t="s">
        <v>537</v>
      </c>
      <c r="J4" s="310" t="s">
        <v>250</v>
      </c>
      <c r="K4" s="310" t="s">
        <v>689</v>
      </c>
      <c r="L4" s="310" t="s">
        <v>507</v>
      </c>
      <c r="M4" s="310" t="s">
        <v>690</v>
      </c>
      <c r="N4" s="310" t="s">
        <v>540</v>
      </c>
    </row>
    <row r="5" spans="1:14" ht="20.100000000000001" customHeight="1">
      <c r="A5" s="161" t="s">
        <v>228</v>
      </c>
      <c r="B5" s="279" t="e">
        <f>B6+B8</f>
        <v>#REF!</v>
      </c>
      <c r="C5" s="331"/>
      <c r="D5" s="331">
        <v>1429.37</v>
      </c>
      <c r="E5" s="331">
        <v>1429.37</v>
      </c>
      <c r="F5" s="319">
        <v>100</v>
      </c>
      <c r="G5" s="319">
        <v>416.94</v>
      </c>
      <c r="H5" s="395" t="s">
        <v>228</v>
      </c>
      <c r="I5" s="396" t="e">
        <f>I6+I8</f>
        <v>#REF!</v>
      </c>
      <c r="J5" s="313"/>
      <c r="K5" s="313">
        <v>1429.37</v>
      </c>
      <c r="L5" s="319">
        <v>1409.37</v>
      </c>
      <c r="M5" s="319">
        <v>100</v>
      </c>
      <c r="N5" s="319">
        <v>411.1</v>
      </c>
    </row>
    <row r="6" spans="1:14" ht="20.100000000000001" customHeight="1">
      <c r="A6" s="280" t="s">
        <v>701</v>
      </c>
      <c r="B6" s="279">
        <f>SUM(B7:B7)+1311</f>
        <v>1311</v>
      </c>
      <c r="C6" s="319"/>
      <c r="D6" s="319"/>
      <c r="E6" s="319"/>
      <c r="F6" s="319"/>
      <c r="G6" s="319"/>
      <c r="H6" s="397" t="s">
        <v>89</v>
      </c>
      <c r="I6" s="396">
        <f>SUM(I7:I7)</f>
        <v>235659</v>
      </c>
      <c r="J6" s="313"/>
      <c r="K6" s="313">
        <v>1429.37</v>
      </c>
      <c r="L6" s="319">
        <v>1409.37</v>
      </c>
      <c r="M6" s="319">
        <v>100</v>
      </c>
      <c r="N6" s="319">
        <v>411.1</v>
      </c>
    </row>
    <row r="7" spans="1:14" ht="20.100000000000001" customHeight="1">
      <c r="A7" s="63" t="s">
        <v>703</v>
      </c>
      <c r="B7" s="281"/>
      <c r="C7" s="313"/>
      <c r="D7" s="313"/>
      <c r="E7" s="313"/>
      <c r="F7" s="319"/>
      <c r="G7" s="319"/>
      <c r="H7" s="315" t="s">
        <v>702</v>
      </c>
      <c r="I7" s="398">
        <v>235659</v>
      </c>
      <c r="J7" s="313"/>
      <c r="K7" s="313">
        <v>1429.37</v>
      </c>
      <c r="L7" s="313">
        <v>1409.37</v>
      </c>
      <c r="M7" s="319">
        <v>100</v>
      </c>
      <c r="N7" s="319">
        <v>411.1</v>
      </c>
    </row>
    <row r="8" spans="1:14" ht="20.100000000000001" customHeight="1">
      <c r="A8" s="280" t="s">
        <v>326</v>
      </c>
      <c r="B8" s="279" t="e">
        <f>B9+#REF!+#REF!+#REF!</f>
        <v>#REF!</v>
      </c>
      <c r="C8" s="331"/>
      <c r="D8" s="331">
        <v>1429.37</v>
      </c>
      <c r="E8" s="331">
        <v>1429.37</v>
      </c>
      <c r="F8" s="319">
        <v>100</v>
      </c>
      <c r="G8" s="319">
        <v>416.94</v>
      </c>
      <c r="H8" s="397" t="s">
        <v>139</v>
      </c>
      <c r="I8" s="396" t="e">
        <f>I9+#REF!+#REF!+#REF!+#REF!+I10</f>
        <v>#REF!</v>
      </c>
      <c r="J8" s="319"/>
      <c r="K8" s="319"/>
      <c r="L8" s="319"/>
      <c r="M8" s="319"/>
      <c r="N8" s="319"/>
    </row>
    <row r="9" spans="1:14" ht="20.100000000000001" customHeight="1">
      <c r="A9" s="150" t="s">
        <v>367</v>
      </c>
      <c r="B9" s="282">
        <v>58595</v>
      </c>
      <c r="C9" s="331"/>
      <c r="D9" s="331">
        <v>1429.37</v>
      </c>
      <c r="E9" s="331">
        <v>1429.37</v>
      </c>
      <c r="F9" s="319">
        <v>100</v>
      </c>
      <c r="G9" s="319">
        <v>416.94</v>
      </c>
      <c r="H9" s="329" t="s">
        <v>637</v>
      </c>
      <c r="I9" s="399">
        <v>9787</v>
      </c>
      <c r="J9" s="331"/>
      <c r="K9" s="331"/>
      <c r="L9" s="331"/>
      <c r="M9" s="319"/>
      <c r="N9" s="319"/>
    </row>
    <row r="10" spans="1:14" ht="20.100000000000001" customHeight="1">
      <c r="A10" s="283"/>
      <c r="B10" s="284"/>
      <c r="C10" s="332"/>
      <c r="D10" s="332"/>
      <c r="E10" s="332"/>
      <c r="F10" s="402"/>
      <c r="G10" s="402"/>
      <c r="H10" s="400" t="s">
        <v>638</v>
      </c>
      <c r="I10" s="401">
        <v>31016</v>
      </c>
      <c r="J10" s="332"/>
      <c r="K10" s="313"/>
      <c r="L10" s="332">
        <v>20</v>
      </c>
      <c r="M10" s="319"/>
      <c r="N10" s="319"/>
    </row>
    <row r="11" spans="1:14" ht="37.5" customHeight="1">
      <c r="A11" s="433" t="s">
        <v>242</v>
      </c>
      <c r="B11" s="433"/>
      <c r="C11" s="433"/>
      <c r="D11" s="433"/>
      <c r="E11" s="433"/>
      <c r="F11" s="433"/>
      <c r="G11" s="433"/>
      <c r="H11" s="433"/>
      <c r="I11" s="433"/>
      <c r="J11" s="433"/>
      <c r="K11" s="433"/>
      <c r="L11" s="433"/>
      <c r="M11" s="433"/>
      <c r="N11" s="433"/>
    </row>
    <row r="12" spans="1:14" ht="20.100000000000001" customHeight="1"/>
    <row r="13" spans="1:14" ht="20.100000000000001" customHeight="1"/>
    <row r="14" spans="1:14" ht="20.100000000000001" customHeight="1"/>
    <row r="15" spans="1:14" ht="20.100000000000001" customHeight="1"/>
    <row r="16" spans="1:14"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3:14" s="285" customFormat="1" ht="20.100000000000001" customHeight="1">
      <c r="C33" s="333"/>
      <c r="D33" s="333"/>
      <c r="E33" s="333"/>
      <c r="F33" s="333"/>
      <c r="G33" s="333"/>
      <c r="H33" s="403"/>
      <c r="I33" s="403"/>
      <c r="J33" s="333"/>
      <c r="K33" s="333"/>
      <c r="L33" s="333"/>
      <c r="M33" s="333"/>
      <c r="N33" s="333"/>
    </row>
    <row r="34" spans="3:14" s="285" customFormat="1" ht="20.100000000000001" customHeight="1">
      <c r="C34" s="333"/>
      <c r="D34" s="333"/>
      <c r="E34" s="333"/>
      <c r="F34" s="333"/>
      <c r="G34" s="333"/>
      <c r="H34" s="403"/>
      <c r="I34" s="403"/>
      <c r="J34" s="333"/>
      <c r="K34" s="333"/>
      <c r="L34" s="333"/>
      <c r="M34" s="333"/>
      <c r="N34" s="333"/>
    </row>
    <row r="35" spans="3:14" s="285" customFormat="1" ht="20.100000000000001" customHeight="1">
      <c r="C35" s="333"/>
      <c r="D35" s="333"/>
      <c r="E35" s="333"/>
      <c r="F35" s="333"/>
      <c r="G35" s="333"/>
      <c r="H35" s="403"/>
      <c r="I35" s="403"/>
      <c r="J35" s="333"/>
      <c r="K35" s="333"/>
      <c r="L35" s="333"/>
      <c r="M35" s="333"/>
      <c r="N35" s="333"/>
    </row>
    <row r="36" spans="3:14" s="285" customFormat="1" ht="20.100000000000001" customHeight="1">
      <c r="C36" s="333"/>
      <c r="D36" s="333"/>
      <c r="E36" s="333"/>
      <c r="F36" s="333"/>
      <c r="G36" s="333"/>
      <c r="H36" s="403"/>
      <c r="I36" s="403"/>
      <c r="J36" s="333"/>
      <c r="K36" s="333"/>
      <c r="L36" s="333"/>
      <c r="M36" s="333"/>
      <c r="N36" s="333"/>
    </row>
    <row r="37" spans="3:14" s="285" customFormat="1" ht="20.100000000000001" customHeight="1">
      <c r="C37" s="333"/>
      <c r="D37" s="333"/>
      <c r="E37" s="333"/>
      <c r="F37" s="333"/>
      <c r="G37" s="333"/>
      <c r="H37" s="403"/>
      <c r="I37" s="403"/>
      <c r="J37" s="333"/>
      <c r="K37" s="333"/>
      <c r="L37" s="333"/>
      <c r="M37" s="333"/>
      <c r="N37" s="333"/>
    </row>
    <row r="38" spans="3:14" s="285" customFormat="1" ht="20.100000000000001" customHeight="1">
      <c r="C38" s="333"/>
      <c r="D38" s="333"/>
      <c r="E38" s="333"/>
      <c r="F38" s="333"/>
      <c r="G38" s="333"/>
      <c r="H38" s="403"/>
      <c r="I38" s="403"/>
      <c r="J38" s="333"/>
      <c r="K38" s="333"/>
      <c r="L38" s="333"/>
      <c r="M38" s="333"/>
      <c r="N38" s="333"/>
    </row>
    <row r="39" spans="3:14" s="285" customFormat="1" ht="20.100000000000001" customHeight="1">
      <c r="C39" s="333"/>
      <c r="D39" s="333"/>
      <c r="E39" s="333"/>
      <c r="F39" s="333"/>
      <c r="G39" s="333"/>
      <c r="H39" s="403"/>
      <c r="I39" s="403"/>
      <c r="J39" s="333"/>
      <c r="K39" s="333"/>
      <c r="L39" s="333"/>
      <c r="M39" s="333"/>
      <c r="N39" s="333"/>
    </row>
  </sheetData>
  <mergeCells count="4">
    <mergeCell ref="A11:N11"/>
    <mergeCell ref="A1:H1"/>
    <mergeCell ref="A2:N2"/>
    <mergeCell ref="A3:H3"/>
  </mergeCells>
  <phoneticPr fontId="4" type="noConversion"/>
  <printOptions horizontalCentered="1"/>
  <pageMargins left="0.15748031496062992" right="0.15748031496062992" top="0.51181102362204722" bottom="0.31496062992125984" header="0.31496062992125984" footer="0.31496062992125984"/>
  <pageSetup paperSize="9" scale="60" fitToHeight="0" orientation="landscape" blackAndWhite="1" errors="blank"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codeName="Sheet7">
    <tabColor rgb="FF00FF00"/>
  </sheetPr>
  <dimension ref="A1:B12"/>
  <sheetViews>
    <sheetView zoomScaleSheetLayoutView="130" workbookViewId="0">
      <selection activeCell="F15" sqref="F15"/>
    </sheetView>
  </sheetViews>
  <sheetFormatPr defaultRowHeight="14.25"/>
  <cols>
    <col min="1" max="1" width="62.625" style="80" customWidth="1"/>
    <col min="2" max="2" width="29.75" style="355" customWidth="1"/>
    <col min="3" max="3" width="11.625" style="79" customWidth="1"/>
    <col min="4" max="16384" width="9" style="79"/>
  </cols>
  <sheetData>
    <row r="1" spans="1:2" ht="18" customHeight="1">
      <c r="A1" s="437" t="s">
        <v>639</v>
      </c>
      <c r="B1" s="437"/>
    </row>
    <row r="2" spans="1:2" ht="22.5">
      <c r="A2" s="438" t="s">
        <v>45</v>
      </c>
      <c r="B2" s="438"/>
    </row>
    <row r="3" spans="1:2" ht="20.25" customHeight="1">
      <c r="A3" s="102"/>
      <c r="B3" s="351" t="s">
        <v>505</v>
      </c>
    </row>
    <row r="4" spans="1:2" ht="20.100000000000001" customHeight="1">
      <c r="A4" s="33" t="s">
        <v>508</v>
      </c>
      <c r="B4" s="352" t="s">
        <v>507</v>
      </c>
    </row>
    <row r="5" spans="1:2" ht="20.100000000000001" customHeight="1">
      <c r="A5" s="38" t="s">
        <v>89</v>
      </c>
      <c r="B5" s="353">
        <v>1409.37</v>
      </c>
    </row>
    <row r="6" spans="1:2" s="287" customFormat="1" ht="20.100000000000001" customHeight="1">
      <c r="A6" s="286" t="s">
        <v>640</v>
      </c>
      <c r="B6" s="353">
        <v>1409.37</v>
      </c>
    </row>
    <row r="7" spans="1:2" s="287" customFormat="1" ht="20.100000000000001" customHeight="1">
      <c r="A7" s="286" t="s">
        <v>641</v>
      </c>
      <c r="B7" s="353">
        <v>1395.61</v>
      </c>
    </row>
    <row r="8" spans="1:2" ht="24" customHeight="1">
      <c r="A8" s="66" t="s">
        <v>642</v>
      </c>
      <c r="B8" s="354">
        <v>126.71</v>
      </c>
    </row>
    <row r="9" spans="1:2" ht="24" customHeight="1">
      <c r="A9" s="66" t="s">
        <v>643</v>
      </c>
      <c r="B9" s="354">
        <v>1268.9000000000001</v>
      </c>
    </row>
    <row r="10" spans="1:2" s="287" customFormat="1" ht="24" customHeight="1">
      <c r="A10" s="286" t="s">
        <v>644</v>
      </c>
      <c r="B10" s="353">
        <v>13.76</v>
      </c>
    </row>
    <row r="11" spans="1:2" ht="24" customHeight="1">
      <c r="A11" s="66" t="s">
        <v>645</v>
      </c>
      <c r="B11" s="354">
        <v>13.76</v>
      </c>
    </row>
    <row r="12" spans="1:2">
      <c r="A12" s="439" t="s">
        <v>646</v>
      </c>
      <c r="B12" s="439"/>
    </row>
  </sheetData>
  <mergeCells count="3">
    <mergeCell ref="A1:B1"/>
    <mergeCell ref="A2:B2"/>
    <mergeCell ref="A12:B12"/>
  </mergeCells>
  <phoneticPr fontId="4"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33</vt:i4>
      </vt:variant>
    </vt:vector>
  </HeadingPairs>
  <TitlesOfParts>
    <vt:vector size="65" baseType="lpstr">
      <vt:lpstr>01-2019全镇收入</vt:lpstr>
      <vt:lpstr>02-2019全镇支出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25-2020新增债券安排</vt:lpstr>
      <vt:lpstr>26-2019债务限额、余额</vt:lpstr>
      <vt:lpstr>27-2019、2020一般债务余额</vt:lpstr>
      <vt:lpstr>28-2019、2020专项债务余额</vt:lpstr>
      <vt:lpstr>29-债务还本付息</vt:lpstr>
      <vt:lpstr>30-2020年提前下达</vt:lpstr>
      <vt:lpstr>Sheet1</vt:lpstr>
      <vt:lpstr>Sheet2</vt:lpstr>
      <vt:lpstr>'01-2019全镇收入'!Print_Area</vt:lpstr>
      <vt:lpstr>'02-2019全镇支出'!Print_Area</vt:lpstr>
      <vt:lpstr>'03-2019公共平衡  '!Print_Area</vt:lpstr>
      <vt:lpstr>'04-2019公共本级支出功能 '!Print_Area</vt:lpstr>
      <vt:lpstr>'05-2019公共线下 '!Print_Area</vt:lpstr>
      <vt:lpstr>'06-2019转移支付分地区'!Print_Area</vt:lpstr>
      <vt:lpstr>'07-2019转移支付分项目 '!Print_Area</vt:lpstr>
      <vt:lpstr>'11-2019国资 '!Print_Area</vt:lpstr>
      <vt:lpstr>'12-2019社保执行'!Print_Area</vt:lpstr>
      <vt:lpstr>'13-2020公共平衡'!Print_Area</vt:lpstr>
      <vt:lpstr>'14-2020公共本级支出功能 '!Print_Area</vt:lpstr>
      <vt:lpstr>'15-2020公共基本和项目 '!Print_Area</vt:lpstr>
      <vt:lpstr>'16-2020公共本级基本支出经济 '!Print_Area</vt:lpstr>
      <vt:lpstr>'17-2020公共线下'!Print_Area</vt:lpstr>
      <vt:lpstr>'18-2020转移支付分地区'!Print_Area</vt:lpstr>
      <vt:lpstr>'19-2020转移支付分项目'!Print_Area</vt:lpstr>
      <vt:lpstr>'21-2020基金支出'!Print_Area</vt:lpstr>
      <vt:lpstr>'29-债务还本付息'!Print_Area</vt:lpstr>
      <vt:lpstr>'8-2019基金平衡'!Print_Area</vt:lpstr>
      <vt:lpstr>'9-2019基金支出'!Print_Area</vt:lpstr>
      <vt:lpstr>'03-2019公共平衡  '!Print_Titles</vt:lpstr>
      <vt:lpstr>'04-2019公共本级支出功能 '!Print_Titles</vt:lpstr>
      <vt:lpstr>'05-2019公共线下 '!Print_Titles</vt:lpstr>
      <vt:lpstr>'06-2019转移支付分地区'!Print_Titles</vt:lpstr>
      <vt:lpstr>'07-2019转移支付分项目 '!Print_Titles</vt:lpstr>
      <vt:lpstr>'14-2020公共本级支出功能 '!Print_Titles</vt:lpstr>
      <vt:lpstr>'16-2020公共本级基本支出经济 '!Print_Titles</vt:lpstr>
      <vt:lpstr>'17-2020公共线下'!Print_Titles</vt:lpstr>
      <vt:lpstr>'18-2020转移支付分地区'!Print_Titles</vt:lpstr>
      <vt:lpstr>'19-2020转移支付分项目'!Print_Titles</vt:lpstr>
      <vt:lpstr>'21-2020基金支出'!Print_Titles</vt:lpstr>
      <vt:lpstr>'8-2019基金平衡'!Print_Titles</vt:lpstr>
      <vt:lpstr>'9-2019基金支出'!Print_Titles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2020-01-29T04:38:39Z</dcterms:modified>
</cp:coreProperties>
</file>