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0490" windowHeight="8010" tabRatio="776" activeTab="2"/>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s>
  <definedNames>
    <definedName name="_xlnm._FilterDatabase" localSheetId="3" hidden="1">'04-2019公共本级支出功能 '!$A$4:$B$570</definedName>
    <definedName name="_xlnm._FilterDatabase" localSheetId="6" hidden="1">'07-2019转移支付分项目 '!$A$5:$A$14</definedName>
    <definedName name="_xlnm._FilterDatabase" localSheetId="13" hidden="1">'14-2020公共本级支出功能 '!$A$4:$B$4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'01-2019全镇收入'!$A$1:$D$27</definedName>
    <definedName name="_xlnm.Print_Area" localSheetId="1">'02-2019全镇支出'!$A$1:$D$32</definedName>
    <definedName name="_xlnm.Print_Area" localSheetId="2">'03-2019公共平衡 '!$A$1:$P$45</definedName>
    <definedName name="_xlnm.Print_Area" localSheetId="3">'04-2019公共本级支出功能 '!$A$1:$B$13</definedName>
    <definedName name="_xlnm.Print_Area" localSheetId="4">'05-2019公共线下 '!$A$1:$D$49</definedName>
    <definedName name="_xlnm.Print_Area" localSheetId="5">'06-2019转移支付分地区'!$A$1:$C$29</definedName>
    <definedName name="_xlnm.Print_Area" localSheetId="6">'07-2019转移支付分项目 '!$A$1:$C$23</definedName>
    <definedName name="_xlnm.Print_Area" localSheetId="10">'11-2019国资 '!$A$1:$N$24</definedName>
    <definedName name="_xlnm.Print_Area" localSheetId="11">'12-2019社保执行'!$A$1:$M$17</definedName>
    <definedName name="_xlnm.Print_Area" localSheetId="12">'13-2020公共平衡'!$A$1:$F$42</definedName>
    <definedName name="_xlnm.Print_Area" localSheetId="13">'14-2020公共本级支出功能 '!$A$1:$B$521</definedName>
    <definedName name="_xlnm.Print_Area" localSheetId="14">'15-2020公共基本和项目 '!$A$1:$D$33</definedName>
    <definedName name="_xlnm.Print_Area" localSheetId="15">'16-2020公共本级基本支出经济 '!$A$1:$B$33</definedName>
    <definedName name="_xlnm.Print_Area" localSheetId="16">'17-2020公共线下'!$A$1:$D$39</definedName>
    <definedName name="_xlnm.Print_Area" localSheetId="17">'18-2020转移支付分地区'!$A$1:$B$32</definedName>
    <definedName name="_xlnm.Print_Area" localSheetId="18">'19-2020转移支付分项目'!$A$1:$B$14</definedName>
    <definedName name="_xlnm.Print_Area" localSheetId="20">'21-2020基金支出'!$A$1:$B$44</definedName>
    <definedName name="_xlnm.Print_Area" localSheetId="28">'29-债务还本付息'!$A$1:$D$26</definedName>
    <definedName name="_xlnm.Print_Area" localSheetId="7">'8-2019基金平衡'!$A$1:$N$29</definedName>
    <definedName name="_xlnm.Print_Area" localSheetId="8">'9-2019基金支出'!$A$1:$B$31</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24519"/>
</workbook>
</file>

<file path=xl/calcChain.xml><?xml version="1.0" encoding="utf-8"?>
<calcChain xmlns="http://schemas.openxmlformats.org/spreadsheetml/2006/main">
  <c r="O5" i="33"/>
  <c r="O9"/>
  <c r="O6"/>
  <c r="H21"/>
  <c r="H20"/>
  <c r="E21"/>
  <c r="P6"/>
  <c r="F21"/>
  <c r="E5"/>
  <c r="B13" i="36"/>
  <c r="B25"/>
  <c r="B8"/>
  <c r="B11"/>
  <c r="B12" l="1"/>
  <c r="B7"/>
  <c r="B6" l="1"/>
  <c r="B18" i="39"/>
  <c r="B8"/>
  <c r="B9"/>
  <c r="B10"/>
  <c r="B11"/>
  <c r="B12"/>
  <c r="B13"/>
  <c r="B14"/>
  <c r="B15"/>
  <c r="B16"/>
  <c r="B17"/>
  <c r="B19"/>
  <c r="B20"/>
  <c r="B21"/>
  <c r="B22"/>
  <c r="B23"/>
  <c r="B24"/>
  <c r="B25"/>
  <c r="B26"/>
  <c r="B27"/>
  <c r="B28"/>
  <c r="B29"/>
  <c r="B30"/>
  <c r="B31"/>
  <c r="B32"/>
  <c r="C7"/>
  <c r="B181" i="38"/>
  <c r="B180" s="1"/>
  <c r="B526"/>
  <c r="B524" s="1"/>
  <c r="B517"/>
  <c r="B504"/>
  <c r="B494"/>
  <c r="B485" s="1"/>
  <c r="B423"/>
  <c r="B422" s="1"/>
  <c r="B413"/>
  <c r="B410"/>
  <c r="B395"/>
  <c r="B383"/>
  <c r="B369"/>
  <c r="B366"/>
  <c r="B362"/>
  <c r="B359"/>
  <c r="B357"/>
  <c r="B350"/>
  <c r="B332"/>
  <c r="B325" s="1"/>
  <c r="B323"/>
  <c r="B306"/>
  <c r="B281"/>
  <c r="B271"/>
  <c r="B268"/>
  <c r="B262"/>
  <c r="B251"/>
  <c r="B228"/>
  <c r="B221"/>
  <c r="B211"/>
  <c r="B171"/>
  <c r="B164" s="1"/>
  <c r="B118"/>
  <c r="B114" s="1"/>
  <c r="B109"/>
  <c r="B83"/>
  <c r="B59"/>
  <c r="B41"/>
  <c r="B22"/>
  <c r="B7"/>
  <c r="D7" i="39" l="1"/>
  <c r="B7" s="1"/>
  <c r="B503" i="38"/>
  <c r="B368"/>
  <c r="B349"/>
  <c r="B280"/>
  <c r="B210"/>
  <c r="B6"/>
  <c r="E5" i="71"/>
  <c r="E6"/>
  <c r="P9" i="33"/>
  <c r="C5"/>
  <c r="D5"/>
  <c r="F5"/>
  <c r="H5" s="1"/>
  <c r="B6"/>
  <c r="B5" i="32"/>
  <c r="B225" i="27"/>
  <c r="B7"/>
  <c r="B22"/>
  <c r="B94"/>
  <c r="B121"/>
  <c r="B125"/>
  <c r="B195"/>
  <c r="B196"/>
  <c r="B226"/>
  <c r="B532"/>
  <c r="B454"/>
  <c r="B403"/>
  <c r="B402" s="1"/>
  <c r="B393"/>
  <c r="B400"/>
  <c r="B396"/>
  <c r="B363"/>
  <c r="B355" s="1"/>
  <c r="B353"/>
  <c r="B347"/>
  <c r="B337"/>
  <c r="B310"/>
  <c r="B307"/>
  <c r="B297"/>
  <c r="B294"/>
  <c r="B291"/>
  <c r="B279"/>
  <c r="B274"/>
  <c r="B261"/>
  <c r="B243"/>
  <c r="B236"/>
  <c r="B187"/>
  <c r="B178" s="1"/>
  <c r="B114"/>
  <c r="D30" i="58"/>
  <c r="P6" i="26"/>
  <c r="P7"/>
  <c r="P13"/>
  <c r="P14"/>
  <c r="P15"/>
  <c r="P16"/>
  <c r="P17"/>
  <c r="P18"/>
  <c r="P19"/>
  <c r="P21"/>
  <c r="P25"/>
  <c r="P33"/>
  <c r="P34"/>
  <c r="P39"/>
  <c r="P44"/>
  <c r="P5"/>
  <c r="O6"/>
  <c r="O7"/>
  <c r="M33"/>
  <c r="M6"/>
  <c r="M5" s="1"/>
  <c r="O13"/>
  <c r="O14"/>
  <c r="O15"/>
  <c r="O17"/>
  <c r="O18"/>
  <c r="O19"/>
  <c r="O25"/>
  <c r="O28"/>
  <c r="O29"/>
  <c r="O34"/>
  <c r="O39"/>
  <c r="K33"/>
  <c r="L33"/>
  <c r="N33"/>
  <c r="K6"/>
  <c r="K5" s="1"/>
  <c r="L6"/>
  <c r="L5" s="1"/>
  <c r="N6"/>
  <c r="H36"/>
  <c r="H34"/>
  <c r="H42"/>
  <c r="G6"/>
  <c r="G7"/>
  <c r="G8"/>
  <c r="G9"/>
  <c r="G10"/>
  <c r="G11"/>
  <c r="G12"/>
  <c r="G13"/>
  <c r="G14"/>
  <c r="G15"/>
  <c r="G16"/>
  <c r="G17"/>
  <c r="G18"/>
  <c r="G22"/>
  <c r="G24"/>
  <c r="G29"/>
  <c r="G34"/>
  <c r="G36"/>
  <c r="E33"/>
  <c r="C33"/>
  <c r="D33"/>
  <c r="F33"/>
  <c r="G33" s="1"/>
  <c r="H6"/>
  <c r="H7"/>
  <c r="H8"/>
  <c r="H9"/>
  <c r="H10"/>
  <c r="H11"/>
  <c r="H12"/>
  <c r="H13"/>
  <c r="H14"/>
  <c r="H15"/>
  <c r="H16"/>
  <c r="H17"/>
  <c r="H18"/>
  <c r="H19"/>
  <c r="H22"/>
  <c r="H24"/>
  <c r="H25"/>
  <c r="H26"/>
  <c r="H29"/>
  <c r="F22"/>
  <c r="E22"/>
  <c r="E7"/>
  <c r="E6" s="1"/>
  <c r="E5" s="1"/>
  <c r="C22"/>
  <c r="D22"/>
  <c r="C7"/>
  <c r="D7"/>
  <c r="D6" s="1"/>
  <c r="D5" s="1"/>
  <c r="F7"/>
  <c r="B5" i="38" l="1"/>
  <c r="B384" i="27"/>
  <c r="B6" s="1"/>
  <c r="B309"/>
  <c r="N5" i="26"/>
  <c r="O5" s="1"/>
  <c r="O33"/>
  <c r="F6"/>
  <c r="F5" s="1"/>
  <c r="C6"/>
  <c r="C5" s="1"/>
  <c r="G5" l="1"/>
  <c r="J6" l="1"/>
  <c r="B7"/>
  <c r="C5" i="58" l="1"/>
  <c r="C5" i="57"/>
  <c r="C6"/>
  <c r="D17" i="11"/>
  <c r="D6"/>
  <c r="B6"/>
  <c r="D5"/>
  <c r="B5"/>
  <c r="D5" i="49"/>
  <c r="B5"/>
  <c r="D5" i="61"/>
  <c r="B5"/>
  <c r="B11" i="54"/>
  <c r="B7"/>
  <c r="B6"/>
  <c r="B7" i="53"/>
  <c r="H19" i="71"/>
  <c r="H18"/>
  <c r="H17"/>
  <c r="H16"/>
  <c r="H15"/>
  <c r="H14"/>
  <c r="H13"/>
  <c r="H12"/>
  <c r="H11"/>
  <c r="H10"/>
  <c r="H9"/>
  <c r="H8"/>
  <c r="H7"/>
  <c r="G7"/>
  <c r="J6"/>
  <c r="I11" i="21"/>
  <c r="B11"/>
  <c r="I7"/>
  <c r="I20" i="48"/>
  <c r="B20"/>
  <c r="I7"/>
  <c r="I6"/>
  <c r="B6"/>
  <c r="I5"/>
  <c r="B5"/>
  <c r="D6" i="62"/>
  <c r="B6"/>
  <c r="J20" i="33"/>
  <c r="B20"/>
  <c r="B5" s="1"/>
  <c r="J6"/>
  <c r="D33" i="32"/>
  <c r="G42" i="26"/>
  <c r="J36"/>
  <c r="B22"/>
  <c r="M3"/>
  <c r="B5" i="58"/>
  <c r="B23" i="57"/>
  <c r="B6"/>
  <c r="B5"/>
  <c r="J5" i="33" l="1"/>
  <c r="P5" s="1"/>
  <c r="B6" i="26"/>
  <c r="J33"/>
  <c r="B33"/>
  <c r="H33" s="1"/>
  <c r="J5" l="1"/>
  <c r="B5"/>
  <c r="H5" s="1"/>
</calcChain>
</file>

<file path=xl/sharedStrings.xml><?xml version="1.0" encoding="utf-8"?>
<sst xmlns="http://schemas.openxmlformats.org/spreadsheetml/2006/main" count="2077" uniqueCount="1502">
  <si>
    <t>表1</t>
  </si>
  <si>
    <t>2019年全镇财政预算收入执行表</t>
  </si>
  <si>
    <t>单位：万元</t>
  </si>
  <si>
    <t>收      入</t>
  </si>
  <si>
    <t>2018年决算数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</si>
  <si>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</si>
  <si>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</si>
  <si>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</si>
  <si>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</si>
  <si>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</si>
  <si>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</si>
  <si>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</si>
  <si>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</si>
  <si>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</si>
  <si>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</si>
  <si>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</si>
  <si>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</si>
  <si>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</si>
  <si>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</si>
  <si>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</si>
  <si>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</si>
  <si>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</si>
  <si>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</si>
  <si>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 xml:space="preserve">    其他税收</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</si>
  <si>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</si>
  <si>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</si>
  <si>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</si>
  <si>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</si>
  <si>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</si>
  <si>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</si>
  <si>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</si>
  <si>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2019年全镇财政预算支出执行表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</si>
  <si>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</si>
  <si>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</si>
  <si>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</si>
  <si>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</si>
  <si>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</si>
  <si>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</si>
  <si>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</si>
  <si>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</si>
  <si>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</si>
  <si>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</si>
  <si>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</si>
  <si>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</si>
  <si>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</si>
  <si>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</si>
  <si>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</si>
  <si>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</si>
  <si>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</si>
  <si>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</si>
  <si>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</si>
  <si>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</si>
  <si>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</si>
  <si>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</si>
  <si>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</si>
  <si>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</si>
  <si>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</si>
  <si>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</si>
  <si>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</si>
  <si>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</si>
  <si>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</si>
  <si>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</si>
  <si>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2019年镇级一般公共预算收支执行表</t>
  </si>
  <si>
    <t>2018年
完成数</t>
  </si>
  <si>
    <t>年初预算</t>
  </si>
  <si>
    <t>调整
预算数</t>
  </si>
  <si>
    <t>年度
预算数</t>
  </si>
  <si>
    <t>执行数
为年度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</si>
  <si>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</si>
  <si>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</si>
  <si>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</si>
  <si>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</si>
  <si>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</si>
  <si>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</si>
  <si>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</si>
  <si>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</si>
  <si>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</si>
  <si>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</si>
  <si>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</si>
  <si>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</si>
  <si>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</si>
  <si>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</si>
  <si>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</si>
  <si>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</si>
  <si>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</si>
  <si>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</si>
  <si>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</si>
  <si>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</si>
  <si>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</si>
  <si>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</si>
  <si>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</si>
  <si>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</si>
  <si>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</si>
  <si>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</si>
  <si>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</si>
  <si>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</si>
  <si>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</si>
  <si>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</si>
  <si>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</si>
  <si>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车船税</t>
  </si>
  <si>
    <t>十四、资源勘探工业信息等支出</t>
  </si>
  <si>
    <t xml:space="preserve">    其他税收收入</t>
  </si>
  <si>
    <t>十五、商业服务业等支出</t>
  </si>
  <si>
    <t>二、非税收入</t>
  </si>
  <si>
    <t>十六、金融支出</t>
  </si>
  <si>
    <t xml:space="preserve">    专项收入</t>
  </si>
  <si>
    <t>十七、援助其他地区支出</t>
  </si>
  <si>
    <t xml:space="preserve">    行政事业性收费收入</t>
  </si>
  <si>
    <t>十八、自然资源海洋气象等支出</t>
  </si>
  <si>
    <t xml:space="preserve">    罚没收入</t>
  </si>
  <si>
    <t>十九、住房保障支出</t>
  </si>
  <si>
    <t xml:space="preserve">    国有资源(资产)有偿使用收入</t>
  </si>
  <si>
    <t>二十、粮油物资储备支出</t>
  </si>
  <si>
    <t xml:space="preserve">    捐赠收入</t>
  </si>
  <si>
    <t>二十一、灾害防治及应急管理支出</t>
  </si>
  <si>
    <t xml:space="preserve">    政府住房基金收入</t>
  </si>
  <si>
    <t>二十二、预备费</t>
  </si>
  <si>
    <t xml:space="preserve">    其他收入</t>
  </si>
  <si>
    <t>二十三、其他支出</t>
  </si>
  <si>
    <t>二十四、债务付息支出</t>
  </si>
  <si>
    <t>二十五、债务发行费用支出</t>
  </si>
  <si>
    <t xml:space="preserve"> </t>
  </si>
  <si>
    <t>转移性收入合计</t>
  </si>
  <si>
    <t>转移性支出合计</t>
  </si>
  <si>
    <t>一、上级补助收入</t>
  </si>
  <si>
    <t>一、上解上级支出</t>
  </si>
  <si>
    <t>二、镇街上解收入</t>
  </si>
  <si>
    <t>二、补助地区支出</t>
  </si>
  <si>
    <t>三、调入预算稳定调节基金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</si>
  <si>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</si>
  <si>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</si>
  <si>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</si>
  <si>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</si>
  <si>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</si>
  <si>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</si>
  <si>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</si>
  <si>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</si>
  <si>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</si>
  <si>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</si>
  <si>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</si>
  <si>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</si>
  <si>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</si>
  <si>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</si>
  <si>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</si>
  <si>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</si>
  <si>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</si>
  <si>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2019年镇级一般公共预算本级支出执行表</t>
  </si>
  <si>
    <t>支        出</t>
  </si>
  <si>
    <r>
      <rPr>
        <sz val="14"/>
        <rFont val="黑体"/>
        <family val="3"/>
        <charset val="134"/>
      </rPr>
      <t>执行数</t>
    </r>
  </si>
  <si>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</si>
  <si>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</si>
  <si>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</si>
  <si>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</si>
  <si>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</si>
  <si>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</si>
  <si>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</si>
  <si>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</si>
  <si>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</si>
  <si>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</si>
  <si>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</si>
  <si>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</si>
  <si>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</si>
  <si>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</si>
  <si>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</si>
  <si>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</si>
  <si>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</si>
  <si>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</si>
  <si>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</si>
  <si>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</si>
  <si>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</si>
  <si>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</si>
  <si>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</si>
  <si>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</si>
  <si>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</si>
  <si>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</si>
  <si>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</si>
  <si>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</si>
  <si>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</si>
  <si>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其他审计事务支出</t>
  </si>
  <si>
    <t xml:space="preserve">    海关事务</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</si>
  <si>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</si>
  <si>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</si>
  <si>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</si>
  <si>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</si>
  <si>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</si>
  <si>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</si>
  <si>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</si>
  <si>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</si>
  <si>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</si>
  <si>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</si>
  <si>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</si>
  <si>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</si>
  <si>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</si>
  <si>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</si>
  <si>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</si>
  <si>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</si>
  <si>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</si>
  <si>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</si>
  <si>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</si>
  <si>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</si>
  <si>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</si>
  <si>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</si>
  <si>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</si>
  <si>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t>
  </si>
  <si>
    <t xml:space="preserve">    网信事务</t>
  </si>
  <si>
    <t xml:space="preserve">    市场监督管理事务</t>
  </si>
  <si>
    <t xml:space="preserve">      市场监督管理专项</t>
  </si>
  <si>
    <t xml:space="preserve">      市场监管执法</t>
  </si>
  <si>
    <t xml:space="preserve">      消费者权益保护</t>
  </si>
  <si>
    <t xml:space="preserve">    其他一般公共服务支出</t>
  </si>
  <si>
    <t xml:space="preserve">      其他一般公共服务支出</t>
  </si>
  <si>
    <t xml:space="preserve">  三、国防支出</t>
  </si>
  <si>
    <t xml:space="preserve">    国防动员</t>
  </si>
  <si>
    <t xml:space="preserve">      人民防空</t>
  </si>
  <si>
    <t xml:space="preserve">      预备役部队</t>
  </si>
  <si>
    <t xml:space="preserve">    其他国防支出</t>
  </si>
  <si>
    <t xml:space="preserve">      其他国防支出</t>
  </si>
  <si>
    <t xml:space="preserve">  四、公共安全支出</t>
  </si>
  <si>
    <t xml:space="preserve">    武装警察部队</t>
  </si>
  <si>
    <t xml:space="preserve">      武装警察部队</t>
  </si>
  <si>
    <t xml:space="preserve">    公安</t>
  </si>
  <si>
    <t xml:space="preserve">      执法办案</t>
  </si>
  <si>
    <t xml:space="preserve">      其他公安支出</t>
  </si>
  <si>
    <t xml:space="preserve">    检察</t>
  </si>
  <si>
    <t xml:space="preserve">      其他检察支出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</si>
  <si>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</si>
  <si>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</si>
  <si>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</si>
  <si>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</si>
  <si>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</si>
  <si>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</si>
  <si>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</si>
  <si>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</si>
  <si>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法制建设</t>
  </si>
  <si>
    <t xml:space="preserve">      其他司法支出</t>
  </si>
  <si>
    <t xml:space="preserve">    其他公共安全支出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</si>
  <si>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</si>
  <si>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</si>
  <si>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</si>
  <si>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</si>
  <si>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</si>
  <si>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</si>
  <si>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</si>
  <si>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</si>
  <si>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</si>
  <si>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</si>
  <si>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</si>
  <si>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</si>
  <si>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</si>
  <si>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</si>
  <si>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</si>
  <si>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</si>
  <si>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</si>
  <si>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</si>
  <si>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</si>
  <si>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</si>
  <si>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</si>
  <si>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</si>
  <si>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</si>
  <si>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其他教育支出</t>
  </si>
  <si>
    <t xml:space="preserve">  六、科学技术支出</t>
  </si>
  <si>
    <t xml:space="preserve">    科学技术管理事务</t>
  </si>
  <si>
    <t xml:space="preserve">    技术研究与开发</t>
  </si>
  <si>
    <t xml:space="preserve">      产业技术研究与开发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</si>
  <si>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</si>
  <si>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</si>
  <si>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</si>
  <si>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</si>
  <si>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</si>
  <si>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</si>
  <si>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</si>
  <si>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</si>
  <si>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</si>
  <si>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</si>
  <si>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其他科学技术支出</t>
  </si>
  <si>
    <t xml:space="preserve">  七、文化旅游体育与传媒支出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</si>
  <si>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</si>
  <si>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</si>
  <si>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</si>
  <si>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</si>
  <si>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</si>
  <si>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</si>
  <si>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</si>
  <si>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</si>
  <si>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</si>
  <si>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</si>
  <si>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</si>
  <si>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</si>
  <si>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</si>
  <si>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</si>
  <si>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</si>
  <si>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</si>
  <si>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</si>
  <si>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</si>
  <si>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</si>
  <si>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新闻通讯</t>
  </si>
  <si>
    <t xml:space="preserve">    广播电视</t>
  </si>
  <si>
    <t xml:space="preserve">      广播</t>
  </si>
  <si>
    <t xml:space="preserve">      电视</t>
  </si>
  <si>
    <t xml:space="preserve">      其他广播电视支出</t>
  </si>
  <si>
    <t xml:space="preserve">    其他文化体育与传媒支出</t>
  </si>
  <si>
    <t xml:space="preserve">      文化产业发展专项支出</t>
  </si>
  <si>
    <t xml:space="preserve">      其他文化体育与传媒支出</t>
  </si>
  <si>
    <t xml:space="preserve">  八、社会保障和就业支出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</si>
  <si>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</si>
  <si>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</si>
  <si>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</si>
  <si>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</si>
  <si>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</si>
  <si>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</si>
  <si>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</si>
  <si>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</si>
  <si>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</si>
  <si>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</si>
  <si>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</si>
  <si>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</si>
  <si>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</si>
  <si>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</si>
  <si>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</si>
  <si>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</si>
  <si>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</si>
  <si>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</si>
  <si>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</si>
  <si>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</si>
  <si>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企业关闭破产补助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</si>
  <si>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</si>
  <si>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</si>
  <si>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</si>
  <si>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</si>
  <si>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</si>
  <si>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</si>
  <si>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</si>
  <si>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</si>
  <si>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</si>
  <si>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</si>
  <si>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</si>
  <si>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</si>
  <si>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</si>
  <si>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</si>
  <si>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</si>
  <si>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</si>
  <si>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</si>
  <si>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</si>
  <si>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</si>
  <si>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</si>
  <si>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</si>
  <si>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</si>
  <si>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</si>
  <si>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</si>
  <si>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</si>
  <si>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</si>
  <si>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</si>
  <si>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</si>
  <si>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</si>
  <si>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</si>
  <si>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</si>
  <si>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</si>
  <si>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</si>
  <si>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</si>
  <si>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</si>
  <si>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</si>
  <si>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</si>
  <si>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</si>
  <si>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</si>
  <si>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</si>
  <si>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</si>
  <si>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</si>
  <si>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</si>
  <si>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</si>
  <si>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</si>
  <si>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</si>
  <si>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</si>
  <si>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</si>
  <si>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</si>
  <si>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</si>
  <si>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</si>
  <si>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</si>
  <si>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</si>
  <si>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</si>
  <si>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</si>
  <si>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</si>
  <si>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</si>
  <si>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</si>
  <si>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</si>
  <si>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</si>
  <si>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</si>
  <si>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</si>
  <si>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</si>
  <si>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</si>
  <si>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</si>
  <si>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</si>
  <si>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</si>
  <si>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</si>
  <si>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</si>
  <si>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</si>
  <si>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</si>
  <si>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</si>
  <si>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</si>
  <si>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</si>
  <si>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</si>
  <si>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</si>
  <si>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</si>
  <si>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</si>
  <si>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</si>
  <si>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</si>
  <si>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</si>
  <si>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</si>
  <si>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</si>
  <si>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</si>
  <si>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</si>
  <si>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</si>
  <si>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</si>
  <si>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</si>
  <si>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</si>
  <si>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其他卫生健康支出</t>
  </si>
  <si>
    <t xml:space="preserve">  十、节能环保支出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</si>
  <si>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</si>
  <si>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</si>
  <si>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</si>
  <si>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</si>
  <si>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</si>
  <si>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</si>
  <si>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</si>
  <si>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</si>
  <si>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</si>
  <si>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</si>
  <si>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</si>
  <si>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</si>
  <si>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</si>
  <si>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退耕还林粮食折现补贴</t>
  </si>
  <si>
    <t xml:space="preserve">      退耕还林工程建设</t>
  </si>
  <si>
    <t xml:space="preserve">      其他退耕还林支出</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</si>
  <si>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</si>
  <si>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</si>
  <si>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</si>
  <si>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</si>
  <si>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</si>
  <si>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</si>
  <si>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可再生能源</t>
  </si>
  <si>
    <t xml:space="preserve">       可再生能源</t>
  </si>
  <si>
    <t xml:space="preserve">    其他节能环保支出</t>
  </si>
  <si>
    <t xml:space="preserve">      其他节能环保支出</t>
  </si>
  <si>
    <t xml:space="preserve">  十一、城乡社区支出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</si>
  <si>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</si>
  <si>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</si>
  <si>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</si>
  <si>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</si>
  <si>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</si>
  <si>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</si>
  <si>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</si>
  <si>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</si>
  <si>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</si>
  <si>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</si>
  <si>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</si>
  <si>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</si>
  <si>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</si>
  <si>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</si>
  <si>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</si>
  <si>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十二、农林水支出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</si>
  <si>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</si>
  <si>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</si>
  <si>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</si>
  <si>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</si>
  <si>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</si>
  <si>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</si>
  <si>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</si>
  <si>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</si>
  <si>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</si>
  <si>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</si>
  <si>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</si>
  <si>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</si>
  <si>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</si>
  <si>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</si>
  <si>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</si>
  <si>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</si>
  <si>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</si>
  <si>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执法与监督</t>
  </si>
  <si>
    <t xml:space="preserve">      林区公共支出</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</si>
  <si>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</si>
  <si>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</si>
  <si>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</si>
  <si>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</si>
  <si>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</si>
  <si>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</si>
  <si>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</si>
  <si>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</si>
  <si>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</si>
  <si>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</si>
  <si>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</si>
  <si>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</si>
  <si>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</si>
  <si>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</si>
  <si>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</si>
  <si>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</si>
  <si>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</si>
  <si>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</si>
  <si>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</si>
  <si>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</si>
  <si>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</si>
  <si>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</si>
  <si>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</si>
  <si>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</si>
  <si>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</si>
  <si>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</si>
  <si>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普惠金融发展支出</t>
  </si>
  <si>
    <t xml:space="preserve">      支持农村金融机构</t>
  </si>
  <si>
    <t xml:space="preserve">      农业保险保费补贴</t>
  </si>
  <si>
    <t xml:space="preserve">      创业担保贷款贴息</t>
  </si>
  <si>
    <t xml:space="preserve">  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</si>
  <si>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</si>
  <si>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</si>
  <si>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</si>
  <si>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</si>
  <si>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</si>
  <si>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</si>
  <si>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</si>
  <si>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</si>
  <si>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海事管理</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</si>
  <si>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</si>
  <si>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</si>
  <si>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</si>
  <si>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</si>
  <si>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</si>
  <si>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</si>
  <si>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</si>
  <si>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</si>
  <si>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</si>
  <si>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</si>
  <si>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十四、资源勘探信息等支出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</si>
  <si>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</si>
  <si>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</si>
  <si>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</si>
  <si>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</si>
  <si>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</si>
  <si>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</si>
  <si>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</si>
  <si>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</si>
  <si>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</si>
  <si>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</si>
  <si>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</si>
  <si>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</si>
  <si>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</si>
  <si>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 xml:space="preserve">  十五、商业服务业等支出</t>
  </si>
  <si>
    <t xml:space="preserve">    商业流通事务</t>
  </si>
  <si>
    <t xml:space="preserve">      民贸民品贷款贴息</t>
  </si>
  <si>
    <t xml:space="preserve">    涉外发展服务支出</t>
  </si>
  <si>
    <t xml:space="preserve">      其他涉外发展服务支出</t>
  </si>
  <si>
    <t xml:space="preserve">    其他商业服务业等支出</t>
  </si>
  <si>
    <t xml:space="preserve">      其他商业服务业等支出</t>
  </si>
  <si>
    <t xml:space="preserve">  十六、金融支出</t>
  </si>
  <si>
    <t xml:space="preserve">    金融部门行政支出</t>
  </si>
  <si>
    <t xml:space="preserve">    金融部门监管支出</t>
  </si>
  <si>
    <t xml:space="preserve">      金融部门其他监管支出</t>
  </si>
  <si>
    <t xml:space="preserve">  十八、自然资源海洋气象等支出</t>
  </si>
  <si>
    <t xml:space="preserve">    自然资源事务</t>
  </si>
  <si>
    <t xml:space="preserve">      土地资源调查</t>
  </si>
  <si>
    <t xml:space="preserve">      自然资源行业业务管理</t>
  </si>
  <si>
    <t xml:space="preserve">      自然资源调查</t>
  </si>
  <si>
    <t xml:space="preserve">      国土整治</t>
  </si>
  <si>
    <t xml:space="preserve">      地质矿产资源利用与保护</t>
  </si>
  <si>
    <t xml:space="preserve">      其他自然资源事务支出</t>
  </si>
  <si>
    <t xml:space="preserve">    气象事务</t>
  </si>
  <si>
    <t xml:space="preserve">      其他气象事务支出</t>
  </si>
  <si>
    <t xml:space="preserve">    其他自然资源海洋气象等支出</t>
  </si>
  <si>
    <t xml:space="preserve">      其他自然资源海洋气象等支出</t>
  </si>
  <si>
    <t xml:space="preserve">  十九、住房保障支出</t>
  </si>
  <si>
    <t xml:space="preserve">    保障性安居工程支出</t>
  </si>
  <si>
    <t xml:space="preserve">      廉租住房</t>
  </si>
  <si>
    <t xml:space="preserve">      棚户区改造</t>
  </si>
  <si>
    <t xml:space="preserve">      保障性住房租金补贴</t>
  </si>
  <si>
    <t xml:space="preserve">      其他保障性安居工程支出</t>
  </si>
  <si>
    <t xml:space="preserve">    住房改革支出</t>
  </si>
  <si>
    <t xml:space="preserve">      住房公积金</t>
  </si>
  <si>
    <t xml:space="preserve">  二十、粮油物资储备支出</t>
  </si>
  <si>
    <t xml:space="preserve">    粮油事务</t>
  </si>
  <si>
    <t xml:space="preserve">      其他粮油事务支出</t>
  </si>
  <si>
    <t xml:space="preserve">    粮油储备</t>
  </si>
  <si>
    <t xml:space="preserve">      储备粮油补贴</t>
  </si>
  <si>
    <t xml:space="preserve">      储备粮油差价补贴</t>
  </si>
  <si>
    <t xml:space="preserve">      其他粮油储备支出</t>
  </si>
  <si>
    <t xml:space="preserve">  二十一、灾害防治及应急管理支出</t>
  </si>
  <si>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</si>
  <si>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</si>
  <si>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</si>
  <si>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</si>
  <si>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</si>
  <si>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</si>
  <si>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</si>
  <si>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</si>
  <si>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</si>
  <si>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二十三、其他支出</t>
  </si>
  <si>
    <t xml:space="preserve">    其他支出</t>
  </si>
  <si>
    <t xml:space="preserve">      其他支出</t>
  </si>
  <si>
    <t xml:space="preserve">  二十四、债务付息支出</t>
  </si>
  <si>
    <t xml:space="preserve">    地方政府一般债务付息支出</t>
  </si>
  <si>
    <t xml:space="preserve">      地方政府一般债券付息支出</t>
  </si>
  <si>
    <t xml:space="preserve">  二十五、债务发行费用支出</t>
  </si>
  <si>
    <t xml:space="preserve">    地方政府一般债务发行费用支出</t>
  </si>
  <si>
    <t>注：本表详细反映2019年一般公共预算本级支出情况，按《预算法》要求细化到功能分类项级科目。</t>
  </si>
  <si>
    <t>表5</t>
  </si>
  <si>
    <t>2019年镇级一般公共预算转移支付收支执行表</t>
  </si>
  <si>
    <t>收        入</t>
  </si>
  <si>
    <t>上级补助收入</t>
  </si>
  <si>
    <t>补助地区支出</t>
  </si>
  <si>
    <t>一、一般性转移支付收入</t>
  </si>
  <si>
    <t>一、一般性转移支付支出</t>
  </si>
  <si>
    <t xml:space="preserve">       增值税和消费税税收返还 </t>
  </si>
  <si>
    <t xml:space="preserve">       所得税基数返还</t>
  </si>
  <si>
    <t xml:space="preserve">       成品油税费改革税收返还</t>
  </si>
  <si>
    <t xml:space="preserve">       营改增基数返还</t>
  </si>
  <si>
    <t xml:space="preserve">       固定数额补助</t>
  </si>
  <si>
    <t xml:space="preserve">       县乡基本财力保障机制奖补资金</t>
  </si>
  <si>
    <t xml:space="preserve">       基层公检法司转移支付</t>
  </si>
  <si>
    <t xml:space="preserve">       义务教育等转移支付</t>
  </si>
  <si>
    <t xml:space="preserve">       结算补助</t>
  </si>
  <si>
    <t xml:space="preserve">       老少边穷转移支付</t>
  </si>
  <si>
    <t xml:space="preserve">       农村综合改革转移支付</t>
  </si>
  <si>
    <t xml:space="preserve">       基本养老保险和低保等转移支付</t>
  </si>
  <si>
    <t xml:space="preserve">       新型农村合作医疗等转移支付</t>
  </si>
  <si>
    <t xml:space="preserve">       其他一般性转移支付</t>
  </si>
  <si>
    <t xml:space="preserve">       重点生态功能区转移支付
</t>
  </si>
  <si>
    <t xml:space="preserve">       产粮（油）大县奖励资金</t>
  </si>
  <si>
    <t>二、共同财政事权转移支付</t>
  </si>
  <si>
    <t xml:space="preserve">      教育共同财政事权转移支付</t>
  </si>
  <si>
    <t xml:space="preserve">      节能环保共同财政事权转移支付</t>
  </si>
  <si>
    <t xml:space="preserve">      农林水共同财政事权转移支付</t>
  </si>
  <si>
    <t xml:space="preserve">      其他共同财政事权转移支付</t>
  </si>
  <si>
    <t xml:space="preserve">      社会保障和就业共同财政事权转移支付</t>
  </si>
  <si>
    <t xml:space="preserve">      卫生健康共同财政事权分类分档转移支付</t>
  </si>
  <si>
    <t xml:space="preserve">      文化旅游体育与传媒共同财政事权转移支付</t>
  </si>
  <si>
    <t xml:space="preserve">      住房保障共同财政事权转移支付</t>
  </si>
  <si>
    <t>三、专项转移支付收入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</si>
  <si>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</si>
  <si>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</si>
  <si>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</si>
  <si>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</si>
  <si>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</si>
  <si>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</si>
  <si>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</si>
  <si>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</si>
  <si>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卫生健康支出</t>
  </si>
  <si>
    <t xml:space="preserve">       节能环保</t>
  </si>
  <si>
    <t xml:space="preserve">       城乡社区</t>
  </si>
  <si>
    <t xml:space="preserve">       农林水</t>
  </si>
  <si>
    <t xml:space="preserve">       交通运输</t>
  </si>
  <si>
    <t xml:space="preserve">       资源勘探工业信息</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</si>
  <si>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</si>
  <si>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</si>
  <si>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</si>
  <si>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</si>
  <si>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</si>
  <si>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</si>
  <si>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</si>
  <si>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注：本表详细反映2019年一般公共预算转移支付收入和转移支付支出情况。</t>
  </si>
  <si>
    <t>表6</t>
  </si>
  <si>
    <t xml:space="preserve">2019年镇级一般公共预算转移支付支出执行表 </t>
  </si>
  <si>
    <t>区      县</t>
  </si>
  <si>
    <t>预算数</t>
  </si>
  <si>
    <t>补助地区合计</t>
  </si>
  <si>
    <t>表7</t>
  </si>
  <si>
    <t>（分项目）</t>
  </si>
  <si>
    <t>一、一般性转移支付</t>
  </si>
  <si>
    <t>二、专项转移支付</t>
  </si>
  <si>
    <t>表8</t>
  </si>
  <si>
    <t>2019年镇级政府性基金预算收支执行表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</si>
  <si>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</si>
  <si>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</si>
  <si>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</si>
  <si>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</si>
  <si>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</si>
  <si>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</si>
  <si>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</si>
  <si>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</si>
  <si>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</si>
  <si>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</si>
  <si>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</si>
  <si>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</si>
  <si>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</si>
  <si>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</si>
  <si>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</si>
  <si>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</si>
  <si>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</si>
  <si>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</si>
  <si>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</si>
  <si>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</si>
  <si>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</si>
  <si>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二、补助镇街支出</t>
  </si>
  <si>
    <t xml:space="preserve">三、地方政府债务收入 </t>
  </si>
  <si>
    <t>三、调出资金</t>
  </si>
  <si>
    <t>四、地方政府债务还本支出</t>
  </si>
  <si>
    <t xml:space="preserve">    地方政府其他债务还本支出
   </t>
  </si>
  <si>
    <t>四、上年结转</t>
  </si>
  <si>
    <t xml:space="preserve">    地方政府债券还本转贷支出（新增）</t>
  </si>
  <si>
    <t xml:space="preserve">    地方政府债券还本转贷支出（再融资）</t>
  </si>
  <si>
    <t>注：1.本表直观反映2019年政府性基金预算收入与支出的平衡关系。
    2.收入总计（本级收入合计+转移性收入合计）=支出总计（本级支出合计+转移性支出合计）。</t>
  </si>
  <si>
    <t>表9</t>
  </si>
  <si>
    <t>2019年镇级政府性基金预算本级支出执行表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</si>
  <si>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</si>
  <si>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</si>
  <si>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</si>
  <si>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</si>
  <si>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</si>
  <si>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</si>
  <si>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</si>
  <si>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</si>
  <si>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三、城乡社区支出</t>
  </si>
  <si>
    <t xml:space="preserve">    国有土地使用权出让收入及对应专项债务收入安排的支出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</si>
  <si>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</si>
  <si>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</si>
  <si>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</si>
  <si>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</si>
  <si>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</si>
  <si>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</si>
  <si>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</si>
  <si>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</si>
  <si>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</si>
  <si>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</si>
  <si>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</si>
  <si>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</si>
  <si>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</si>
  <si>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</si>
  <si>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四、农林水支出</t>
  </si>
  <si>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</si>
  <si>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</si>
  <si>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</si>
  <si>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</si>
  <si>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</si>
  <si>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六、其他支出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</si>
  <si>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</si>
  <si>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</si>
  <si>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</si>
  <si>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</si>
  <si>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</si>
  <si>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</si>
  <si>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</si>
  <si>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</si>
  <si>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</si>
  <si>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</si>
  <si>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</si>
  <si>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</si>
  <si>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八、债务发行费用支出</t>
  </si>
  <si>
    <t xml:space="preserve">    地方政府专项债务发行费用支出</t>
  </si>
  <si>
    <t xml:space="preserve">      国有土地使用权出让金债务发行费用支出</t>
  </si>
  <si>
    <t>注：本表详细反映2019年政府性基金预算本级支出情况，按《预算法》要求细化到功能分类项级科目。</t>
  </si>
  <si>
    <t>表10</t>
  </si>
  <si>
    <t xml:space="preserve">2019年镇级政府性基金预算转移支付收支执行表 </t>
  </si>
  <si>
    <t>收       入</t>
  </si>
  <si>
    <t>补地区街支出</t>
  </si>
  <si>
    <t>彩票公益金补助</t>
  </si>
  <si>
    <t>基础设施建设和经济发展补助</t>
  </si>
  <si>
    <t>地方旅游开发项目补助</t>
  </si>
  <si>
    <t>国有土地使用权出让收入补助</t>
  </si>
  <si>
    <t>三峡水库库区基金补助</t>
  </si>
  <si>
    <t>解决移民遗留问题补助</t>
  </si>
  <si>
    <t>表11</t>
  </si>
  <si>
    <t>2019年镇级国有资本经营预算收支执行表</t>
  </si>
  <si>
    <t>2018年数据</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</si>
  <si>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</si>
  <si>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</si>
  <si>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</si>
  <si>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</si>
  <si>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</si>
  <si>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</si>
  <si>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</si>
  <si>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</si>
  <si>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</si>
  <si>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</si>
  <si>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</si>
  <si>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</si>
  <si>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</si>
  <si>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</si>
  <si>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</si>
  <si>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</si>
  <si>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</si>
  <si>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</si>
  <si>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</si>
  <si>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</si>
  <si>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</si>
  <si>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注：1.本表直观反映2019年国有资本经营预算收入与支出的平衡关系。
    2.收入总计（本级收入合计+转移性收入合计）=支出总计（本级支出合计+转移性支出合计）。
    3.2019年国有资本经营预算未进行预算调整。</t>
  </si>
  <si>
    <t>表12</t>
  </si>
  <si>
    <t>2019年全镇社会保险基金预算收支执行表</t>
  </si>
  <si>
    <t>变动
预算数</t>
  </si>
  <si>
    <t>执行数
为变动
预算%</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</si>
  <si>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</si>
  <si>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</si>
  <si>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</si>
  <si>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</si>
  <si>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</si>
  <si>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</si>
  <si>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</si>
  <si>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</si>
  <si>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</si>
  <si>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</si>
  <si>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</si>
  <si>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</si>
  <si>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</si>
  <si>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</si>
  <si>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</si>
  <si>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</si>
  <si>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</si>
  <si>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</si>
  <si>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</si>
  <si>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2020年镇级一般公共预算收支预算表 </t>
  </si>
  <si>
    <t xml:space="preserve">   一般公共服务支出</t>
  </si>
  <si>
    <t xml:space="preserve">   国防</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</si>
  <si>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</si>
  <si>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</si>
  <si>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</si>
  <si>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</si>
  <si>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</si>
  <si>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</si>
  <si>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</si>
  <si>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</si>
  <si>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</si>
  <si>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</si>
  <si>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</si>
  <si>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</si>
  <si>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</si>
  <si>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自然资源海洋气象等支出</t>
  </si>
  <si>
    <t xml:space="preserve">   住房保障支出</t>
  </si>
  <si>
    <t xml:space="preserve">   粮油物资储备支出</t>
  </si>
  <si>
    <t xml:space="preserve">    国有资源（资产）有偿使用收入</t>
  </si>
  <si>
    <t xml:space="preserve">   灾害防治及应急管理支出</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</si>
  <si>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</si>
  <si>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债务付息支出</t>
  </si>
  <si>
    <t xml:space="preserve">   其他支出</t>
  </si>
  <si>
    <t>三、动用预算稳定调节基金</t>
  </si>
  <si>
    <t xml:space="preserve">    地方政府债券还本支出(再融资）</t>
  </si>
  <si>
    <t>五、地方政府债务收入</t>
  </si>
  <si>
    <t>四、地方政府债务转贷支出</t>
  </si>
  <si>
    <t xml:space="preserve">注：1.本表直观反映2020年一般公共预算收入与支出的平衡关系。
    2.收入总计（本级收入合计+转移性收入合计）=支出总计（本级支出合计+转移性支出合计）。
   </t>
  </si>
  <si>
    <t>表14</t>
  </si>
  <si>
    <t xml:space="preserve">2020年镇级一般公共预算本级支出预算表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</si>
  <si>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</si>
  <si>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</si>
  <si>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</si>
  <si>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</si>
  <si>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</si>
  <si>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</si>
  <si>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</si>
  <si>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</si>
  <si>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</si>
  <si>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</si>
  <si>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</si>
  <si>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</si>
  <si>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</si>
  <si>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</si>
  <si>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</si>
  <si>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</si>
  <si>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</si>
  <si>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</si>
  <si>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</si>
  <si>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</si>
  <si>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</si>
  <si>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</si>
  <si>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</si>
  <si>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</si>
  <si>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</si>
  <si>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</si>
  <si>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</si>
  <si>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审计事务</t>
  </si>
  <si>
    <t xml:space="preserve">    审计业务</t>
  </si>
  <si>
    <t xml:space="preserve">  海关事务</t>
  </si>
  <si>
    <t xml:space="preserve">  人力资源事务</t>
  </si>
  <si>
    <t xml:space="preserve">    其他人力资源事务支出</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</si>
  <si>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</si>
  <si>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</si>
  <si>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</si>
  <si>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</si>
  <si>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</si>
  <si>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</si>
  <si>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</si>
  <si>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</si>
  <si>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</si>
  <si>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</si>
  <si>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</si>
  <si>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</si>
  <si>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</si>
  <si>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</si>
  <si>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</si>
  <si>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</si>
  <si>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</si>
  <si>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</si>
  <si>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其他共产党事务支出</t>
  </si>
  <si>
    <t xml:space="preserve">  网信事务</t>
  </si>
  <si>
    <t xml:space="preserve">  市场监督管理事务</t>
  </si>
  <si>
    <t xml:space="preserve">  其他一般公共服务支出</t>
  </si>
  <si>
    <t xml:space="preserve">  国防动员</t>
  </si>
  <si>
    <t xml:space="preserve">    人民防空</t>
  </si>
  <si>
    <t xml:space="preserve">    预备役部队</t>
  </si>
  <si>
    <t xml:space="preserve">  其他国防支出</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</si>
  <si>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</si>
  <si>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</si>
  <si>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</si>
  <si>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</si>
  <si>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</si>
  <si>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</si>
  <si>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</si>
  <si>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</si>
  <si>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</si>
  <si>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</si>
  <si>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</si>
  <si>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</si>
  <si>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其他司法支出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</si>
  <si>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</si>
  <si>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</si>
  <si>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</si>
  <si>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</si>
  <si>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</si>
  <si>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</si>
  <si>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</si>
  <si>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</si>
  <si>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</si>
  <si>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</si>
  <si>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</si>
  <si>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</si>
  <si>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</si>
  <si>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</si>
  <si>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</si>
  <si>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</si>
  <si>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</si>
  <si>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</si>
  <si>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</si>
  <si>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其他教育支出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</si>
  <si>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</si>
  <si>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</si>
  <si>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</si>
  <si>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</si>
  <si>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</si>
  <si>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</si>
  <si>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</si>
  <si>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</si>
  <si>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</si>
  <si>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</si>
  <si>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</si>
  <si>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</si>
  <si>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</si>
  <si>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</si>
  <si>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</si>
  <si>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</si>
  <si>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</si>
  <si>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</si>
  <si>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</si>
  <si>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</si>
  <si>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</si>
  <si>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</si>
  <si>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</si>
  <si>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</si>
  <si>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</si>
  <si>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</si>
  <si>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</si>
  <si>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</si>
  <si>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</si>
  <si>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</si>
  <si>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</si>
  <si>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</si>
  <si>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</si>
  <si>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</si>
  <si>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</si>
  <si>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</si>
  <si>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</si>
  <si>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</si>
  <si>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</si>
  <si>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其他文化旅游体育与传媒支出</t>
  </si>
  <si>
    <t xml:space="preserve">    其他文化旅游体育与传媒支出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</si>
  <si>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</si>
  <si>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</si>
  <si>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</si>
  <si>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</si>
  <si>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</si>
  <si>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</si>
  <si>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</si>
  <si>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</si>
  <si>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</si>
  <si>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</si>
  <si>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</si>
  <si>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</si>
  <si>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</si>
  <si>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</si>
  <si>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</si>
  <si>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</si>
  <si>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</si>
  <si>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</si>
  <si>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</si>
  <si>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</si>
  <si>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</si>
  <si>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</si>
  <si>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</si>
  <si>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</si>
  <si>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</si>
  <si>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</si>
  <si>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</si>
  <si>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</si>
  <si>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</si>
  <si>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</si>
  <si>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</si>
  <si>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</si>
  <si>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</si>
  <si>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</si>
  <si>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</si>
  <si>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</si>
  <si>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</si>
  <si>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</si>
  <si>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</si>
  <si>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</si>
  <si>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</si>
  <si>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</si>
  <si>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</si>
  <si>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</si>
  <si>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</si>
  <si>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</si>
  <si>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</si>
  <si>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</si>
  <si>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</si>
  <si>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</si>
  <si>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</si>
  <si>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</si>
  <si>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</si>
  <si>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</si>
  <si>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</si>
  <si>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</si>
  <si>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</si>
  <si>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</si>
  <si>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</si>
  <si>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</si>
  <si>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</si>
  <si>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</si>
  <si>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</si>
  <si>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</si>
  <si>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</si>
  <si>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</si>
  <si>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</si>
  <si>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</si>
  <si>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</si>
  <si>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</si>
  <si>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</si>
  <si>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</si>
  <si>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</si>
  <si>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</si>
  <si>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</si>
  <si>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</si>
  <si>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</si>
  <si>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</si>
  <si>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</si>
  <si>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</si>
  <si>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</si>
  <si>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</si>
  <si>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</si>
  <si>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</si>
  <si>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</si>
  <si>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</si>
  <si>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</si>
  <si>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</si>
  <si>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</si>
  <si>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</si>
  <si>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</si>
  <si>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</si>
  <si>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</si>
  <si>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</si>
  <si>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</si>
  <si>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</si>
  <si>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</si>
  <si>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</si>
  <si>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</si>
  <si>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</si>
  <si>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</si>
  <si>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</si>
  <si>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</si>
  <si>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</si>
  <si>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</si>
  <si>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</si>
  <si>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</si>
  <si>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退耕还林还草</t>
  </si>
  <si>
    <t xml:space="preserve">    退耕还林粮食折现补贴</t>
  </si>
  <si>
    <t xml:space="preserve">    其他退耕还林还草支出</t>
  </si>
  <si>
    <t xml:space="preserve">  能源节约利用</t>
  </si>
  <si>
    <t xml:space="preserve">  污染减排</t>
  </si>
  <si>
    <t xml:space="preserve">    生态环境监测与信息</t>
  </si>
  <si>
    <t xml:space="preserve">    生态环境执法监察</t>
  </si>
  <si>
    <t xml:space="preserve">  其他节能环保支出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</si>
  <si>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</si>
  <si>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</si>
  <si>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</si>
  <si>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</si>
  <si>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</si>
  <si>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</si>
  <si>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</si>
  <si>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</si>
  <si>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</si>
  <si>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</si>
  <si>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</si>
  <si>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</si>
  <si>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</si>
  <si>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</si>
  <si>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</si>
  <si>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</si>
  <si>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农村合作经济</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</si>
  <si>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</si>
  <si>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</si>
  <si>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</si>
  <si>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</si>
  <si>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</si>
  <si>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</si>
  <si>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</si>
  <si>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</si>
  <si>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</si>
  <si>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</si>
  <si>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</si>
  <si>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</si>
  <si>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</si>
  <si>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</si>
  <si>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</si>
  <si>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</si>
  <si>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</si>
  <si>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</si>
  <si>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</si>
  <si>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</si>
  <si>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</si>
  <si>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</si>
  <si>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</si>
  <si>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防汛</t>
  </si>
  <si>
    <t xml:space="preserve">    江河湖库水系综合整治</t>
  </si>
  <si>
    <t xml:space="preserve">    农村人畜饮水</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</si>
  <si>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</si>
  <si>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</si>
  <si>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</si>
  <si>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</si>
  <si>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</si>
  <si>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</si>
  <si>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</si>
  <si>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</si>
  <si>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</si>
  <si>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农业保险保费补贴</t>
  </si>
  <si>
    <t xml:space="preserve">    创业担保贷款贴息</t>
  </si>
  <si>
    <t xml:space="preserve">  其他农林水支出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</si>
  <si>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</si>
  <si>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</si>
  <si>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</si>
  <si>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</si>
  <si>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</si>
  <si>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</si>
  <si>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</si>
  <si>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</si>
  <si>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</si>
  <si>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航标事业发展支出</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</si>
  <si>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</si>
  <si>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</si>
  <si>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</si>
  <si>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</si>
  <si>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</si>
  <si>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</si>
  <si>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</si>
  <si>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</si>
  <si>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</si>
  <si>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</si>
  <si>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</si>
  <si>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</si>
  <si>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</si>
  <si>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</si>
  <si>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</si>
  <si>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</si>
  <si>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</si>
  <si>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</si>
  <si>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</si>
  <si>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</si>
  <si>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</si>
  <si>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</si>
  <si>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</si>
  <si>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</si>
  <si>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</si>
  <si>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</si>
  <si>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</si>
  <si>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金融部门行政支出</t>
  </si>
  <si>
    <t xml:space="preserve">  金融发展支出</t>
  </si>
  <si>
    <t xml:space="preserve">    利息费用补贴支出</t>
  </si>
  <si>
    <t xml:space="preserve">  自然资源事务</t>
  </si>
  <si>
    <t xml:space="preserve">    地质勘查与矿产资源管理</t>
  </si>
  <si>
    <t xml:space="preserve">    其他自然资源事务支出</t>
  </si>
  <si>
    <t xml:space="preserve">  气象事务</t>
  </si>
  <si>
    <t xml:space="preserve">    气象事业机构</t>
  </si>
  <si>
    <t xml:space="preserve">    其他气象事务支出</t>
  </si>
  <si>
    <t xml:space="preserve">  其他自然资源海洋气象等支出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</si>
  <si>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</si>
  <si>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</si>
  <si>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</si>
  <si>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</si>
  <si>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</si>
  <si>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</si>
  <si>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</si>
  <si>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其他保障性安居工程支出</t>
  </si>
  <si>
    <t xml:space="preserve">  住房改革支出</t>
  </si>
  <si>
    <t xml:space="preserve">    住房公积金</t>
  </si>
  <si>
    <t xml:space="preserve">  城乡社区住宅</t>
  </si>
  <si>
    <t xml:space="preserve">    公有住房建设和维修改造支出</t>
  </si>
  <si>
    <t xml:space="preserve">  粮油事务</t>
  </si>
  <si>
    <t xml:space="preserve">    其他粮油事务支出</t>
  </si>
  <si>
    <t xml:space="preserve">  物资事务</t>
  </si>
  <si>
    <t xml:space="preserve">    物资保管与保养</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</si>
  <si>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</si>
  <si>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</si>
  <si>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</si>
  <si>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</si>
  <si>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</si>
  <si>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</si>
  <si>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</si>
  <si>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</si>
  <si>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</si>
  <si>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</si>
  <si>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</si>
  <si>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</si>
  <si>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中央自然灾害生活补助</t>
  </si>
  <si>
    <t xml:space="preserve">    地方自然灾害生活补助</t>
  </si>
  <si>
    <t xml:space="preserve">  其他灾害防治及应急管理支出</t>
  </si>
  <si>
    <t xml:space="preserve">  年初预留</t>
  </si>
  <si>
    <t xml:space="preserve">  其他支出</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</si>
  <si>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</si>
  <si>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</si>
  <si>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</si>
  <si>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</si>
  <si>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</si>
  <si>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</si>
  <si>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</si>
  <si>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资源勘探工业信息等支出</t>
  </si>
  <si>
    <t>预备费</t>
  </si>
  <si>
    <r>
      <rPr>
        <sz val="10"/>
        <rFont val="宋体"/>
        <family val="3"/>
        <charset val="134"/>
      </rPr>
      <t>注：在功能分类的基础上，为衔接表</t>
    </r>
    <r>
      <rPr>
        <sz val="10"/>
        <rFont val="Arial"/>
        <family val="2"/>
      </rPr>
      <t>14</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</si>
  <si>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</si>
  <si>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</si>
  <si>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</si>
  <si>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</si>
  <si>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</si>
  <si>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</si>
  <si>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</si>
  <si>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</si>
  <si>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</si>
  <si>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</si>
  <si>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</si>
  <si>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</si>
  <si>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</si>
  <si>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</si>
  <si>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</si>
  <si>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</si>
  <si>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</si>
  <si>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</si>
  <si>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</si>
  <si>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三、机关资本性支出（一）</t>
  </si>
  <si>
    <t xml:space="preserve">    设备购置</t>
  </si>
  <si>
    <t xml:space="preserve">    其他资本性支出</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</si>
  <si>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</si>
  <si>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</si>
  <si>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</si>
  <si>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</si>
  <si>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</si>
  <si>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</si>
  <si>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</si>
  <si>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</si>
  <si>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其他对个人和家庭的补助</t>
  </si>
  <si>
    <t>注：1.本表按照新的“政府预算支出经济分类科目” 将区本级基本支出细化到款级科目。 
    2.本表的本级基本支出合计数与表15的本级基本支出合计数相等。</t>
  </si>
  <si>
    <t>表17</t>
  </si>
  <si>
    <t xml:space="preserve">2020年镇级一般公共预算转移支付收支预算表 </t>
  </si>
  <si>
    <t xml:space="preserve">    增值税和消费税税收返还 </t>
  </si>
  <si>
    <t xml:space="preserve">    所得税基数返还</t>
  </si>
  <si>
    <t xml:space="preserve">    营改增基数返还</t>
  </si>
  <si>
    <t xml:space="preserve">    老少边穷转移支付</t>
  </si>
  <si>
    <t xml:space="preserve">    县级基本财力保障机制奖补资金 </t>
  </si>
  <si>
    <t xml:space="preserve">    结算补助 </t>
  </si>
  <si>
    <t xml:space="preserve">    产粮（油）大县奖励资金 </t>
  </si>
  <si>
    <t xml:space="preserve">    重点生态功能区转移支付 </t>
  </si>
  <si>
    <t xml:space="preserve">    固定数额补助 </t>
  </si>
  <si>
    <t xml:space="preserve">    其他一般性转移支付</t>
  </si>
  <si>
    <t xml:space="preserve">    教育共同财政事权转移支付支出</t>
  </si>
  <si>
    <t xml:space="preserve">    节能环保共同财政事权转移支付支出</t>
  </si>
  <si>
    <t xml:space="preserve">    农林水共同财政事权转移支付支出</t>
  </si>
  <si>
    <t xml:space="preserve">    其他共同财政事权转移支付支出</t>
  </si>
  <si>
    <t xml:space="preserve">    社会保障和就业共同财政事权转移支付支出</t>
  </si>
  <si>
    <t xml:space="preserve">    卫生健康共同财政事权分类分档转移支付支出</t>
  </si>
  <si>
    <t xml:space="preserve">    文化旅游体育与传媒共同财政事权转移支付支出</t>
  </si>
  <si>
    <t xml:space="preserve">    住房保障共同财政事权转移支付支出</t>
  </si>
  <si>
    <t xml:space="preserve">    一般公共服务</t>
  </si>
  <si>
    <t xml:space="preserve">    公共安全</t>
  </si>
  <si>
    <t xml:space="preserve">    教育</t>
  </si>
  <si>
    <t xml:space="preserve">    科学技术</t>
  </si>
  <si>
    <t xml:space="preserve">    卫生健康</t>
  </si>
  <si>
    <t xml:space="preserve">    节能环保</t>
  </si>
  <si>
    <t xml:space="preserve">    农林水</t>
  </si>
  <si>
    <t xml:space="preserve">    交通运输</t>
  </si>
  <si>
    <t xml:space="preserve">    资源勘探工业信息等</t>
  </si>
  <si>
    <t xml:space="preserve">    商业服务业等</t>
  </si>
  <si>
    <t xml:space="preserve">注：本表详细反映2020年一般公共预算转移支付收入和转移支付支出情况。
    </t>
  </si>
  <si>
    <t>表18</t>
  </si>
  <si>
    <t xml:space="preserve">2020年镇级一般公共预算转移支付支出预算表 </t>
  </si>
  <si>
    <t>（分镇街）</t>
  </si>
  <si>
    <t>注：本表直观反映预算安排中镇对地区的补助情况。按照《预算法》规定，转移支付应当分地区、分项目编制。</t>
  </si>
  <si>
    <t>表19</t>
  </si>
  <si>
    <t>注：本表直观反映年初镇对地区的转移支付分项目情况。</t>
  </si>
  <si>
    <t>表20</t>
  </si>
  <si>
    <t xml:space="preserve">2020年镇级政府性基金预算收支预算表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</si>
  <si>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</si>
  <si>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</si>
  <si>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</si>
  <si>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</si>
  <si>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</si>
  <si>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</si>
  <si>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</si>
  <si>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</si>
  <si>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</si>
  <si>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</si>
  <si>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</si>
  <si>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</si>
  <si>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三、地方政府债务转贷支出</t>
  </si>
  <si>
    <t>三、上年结转</t>
  </si>
  <si>
    <t>注：1.本表直观反映2020年政府性基金预算收入与支出的平衡关系。
    2.收入总计（本级收入合计+转移性收入合计）=支出总计（本级支出合计+转移性支出合计）。</t>
  </si>
  <si>
    <t>表21</t>
  </si>
  <si>
    <t xml:space="preserve">2020年镇级政府性基金预算本级支出预算表 </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</si>
  <si>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</si>
  <si>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</si>
  <si>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</si>
  <si>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</si>
  <si>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</si>
  <si>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</si>
  <si>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</si>
  <si>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</si>
  <si>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</si>
  <si>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</si>
  <si>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</si>
  <si>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</si>
  <si>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</si>
  <si>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</si>
  <si>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</si>
  <si>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</si>
  <si>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</si>
  <si>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</si>
  <si>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</si>
  <si>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五、其他支出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</si>
  <si>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</si>
  <si>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</si>
  <si>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</si>
  <si>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</si>
  <si>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</si>
  <si>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</si>
  <si>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</si>
  <si>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</si>
  <si>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</si>
  <si>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六、债务付息支出</t>
  </si>
  <si>
    <t xml:space="preserve">  地方政府专项债务付息支出</t>
  </si>
  <si>
    <t xml:space="preserve">    棚户区改造专项债券付息支出</t>
  </si>
  <si>
    <t xml:space="preserve">    其他政府性基金债务付息支出</t>
  </si>
  <si>
    <t>注：本表详细反映2020年政府性基金预算本级支出安排情况，按《预算法》要求细化到功能分类项级科目。</t>
  </si>
  <si>
    <t>表22</t>
  </si>
  <si>
    <t xml:space="preserve">2020年镇级政府性基金预算转移支付收支预算表 </t>
  </si>
  <si>
    <t>注：本表详细反映2020年政府性基金预算转移支付收入和转移支付支出情况。</t>
  </si>
  <si>
    <t>表23</t>
  </si>
  <si>
    <t xml:space="preserve">2020年镇级国有资本经营预算收支预算表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</si>
  <si>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</si>
  <si>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</si>
  <si>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</si>
  <si>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</si>
  <si>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</si>
  <si>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</si>
  <si>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</si>
  <si>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中央补助收入</t>
  </si>
  <si>
    <t xml:space="preserve">    调出资金</t>
  </si>
  <si>
    <t xml:space="preserve">   上年结转</t>
  </si>
  <si>
    <t>注：1.本表直观反映2020年国有资本经营预算收入与支出的平衡关系。
    2.收入总计（本级收入合计+转移性收入合计）=支出总计（本级支出合计+转移性支出合计）。</t>
  </si>
  <si>
    <t>表24</t>
  </si>
  <si>
    <t xml:space="preserve">2020年全区社会保险基金预算收支预算表 </t>
  </si>
  <si>
    <t>全镇收入合计</t>
  </si>
  <si>
    <t>全镇支出合计</t>
  </si>
  <si>
    <t>注：由于社会保险基金预算由重庆市级统筹，镇级没有收支数据。</t>
  </si>
  <si>
    <t>表25</t>
  </si>
  <si>
    <t>永川区本级2020年年初新增地方政府债券资金安排表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</si>
  <si>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</si>
  <si>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</si>
  <si>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</si>
  <si>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</si>
  <si>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</si>
  <si>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</si>
  <si>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</si>
  <si>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</si>
  <si>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表26</t>
  </si>
  <si>
    <t>永川区2019年地方政府债务限额及余额情况表</t>
  </si>
  <si>
    <t>地   区</t>
  </si>
  <si>
    <t>2019年债务限额</t>
  </si>
  <si>
    <t>2019年债务余额预计执行数</t>
  </si>
  <si>
    <t>一般债务</t>
  </si>
  <si>
    <t>专项债务</t>
  </si>
  <si>
    <t>公  式</t>
  </si>
  <si>
    <t>A=B+C</t>
  </si>
  <si>
    <t>B</t>
  </si>
  <si>
    <t>C</t>
  </si>
  <si>
    <t>D=E+F</t>
  </si>
  <si>
    <t>E</t>
  </si>
  <si>
    <t>F</t>
  </si>
  <si>
    <t>永川区</t>
  </si>
  <si>
    <t>注：1.本表反映上一年度本地区、本级及所属地区政府债务限额及余额预计执行数。</t>
  </si>
  <si>
    <t xml:space="preserve">    2.本表由县级以上地方各级财政部门在本级人民代表大会批准预算后二十日内公开。</t>
  </si>
  <si>
    <t>表27</t>
  </si>
  <si>
    <t>永川区2019年和2020年地方政府一般债务余额情况表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</si>
  <si>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</si>
  <si>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</si>
  <si>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</si>
  <si>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</si>
  <si>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</si>
  <si>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</si>
  <si>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</si>
  <si>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</si>
  <si>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</si>
  <si>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</si>
  <si>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</si>
  <si>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</si>
  <si>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永川区2019年和2020年地方政府专项债务余额情况表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</si>
  <si>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</si>
  <si>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</si>
  <si>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</si>
  <si>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</si>
  <si>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</si>
  <si>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</si>
  <si>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</si>
  <si>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</si>
  <si>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</si>
  <si>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永川区地方政府债券发行及还本付息情况表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</si>
  <si>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</si>
  <si>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</si>
  <si>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</si>
  <si>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</si>
  <si>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</si>
  <si>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</si>
  <si>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</si>
  <si>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</si>
  <si>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</si>
  <si>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</si>
  <si>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</si>
  <si>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</si>
  <si>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</si>
  <si>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</si>
  <si>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</si>
  <si>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</si>
  <si>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</si>
  <si>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</si>
  <si>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</si>
  <si>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</si>
  <si>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</si>
  <si>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</si>
  <si>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</si>
  <si>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</si>
  <si>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</si>
  <si>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</si>
  <si>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</si>
  <si>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</si>
  <si>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</si>
  <si>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</si>
  <si>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</si>
  <si>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</si>
  <si>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永川区2020年地方政府债务限额提前下达情况表</t>
  </si>
  <si>
    <t>项目</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</si>
  <si>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</si>
  <si>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</si>
  <si>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</si>
  <si>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</si>
  <si>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</si>
  <si>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</si>
  <si>
    <t xml:space="preserve">      伤残抚恤</t>
    <phoneticPr fontId="85" type="noConversion"/>
  </si>
  <si>
    <t xml:space="preserve">      农村籍退役士兵老年生活补助</t>
    <phoneticPr fontId="85" type="noConversion"/>
  </si>
  <si>
    <t xml:space="preserve">      城市特困人员救助供养支出</t>
    <phoneticPr fontId="85" type="noConversion"/>
  </si>
  <si>
    <t xml:space="preserve">      其他城市生活救助</t>
    <phoneticPr fontId="85" type="noConversion"/>
  </si>
  <si>
    <t xml:space="preserve">      对村民委员会和村党支部的补助</t>
  </si>
  <si>
    <t xml:space="preserve">      农村危房改造</t>
  </si>
  <si>
    <t xml:space="preserve">    印花税</t>
    <phoneticPr fontId="83" type="noConversion"/>
  </si>
  <si>
    <t>五、安排预算稳定调节基金</t>
    <phoneticPr fontId="83" type="noConversion"/>
  </si>
  <si>
    <t>一、一般公共服务支出</t>
    <phoneticPr fontId="85" type="noConversion"/>
  </si>
  <si>
    <t xml:space="preserve">    其他人大事务支出</t>
    <phoneticPr fontId="85" type="noConversion"/>
  </si>
  <si>
    <t xml:space="preserve">    其他党委办公厅（室）及相关机构事务支出</t>
    <phoneticPr fontId="85" type="noConversion"/>
  </si>
  <si>
    <t xml:space="preserve">    其他市场监督管理事务</t>
    <phoneticPr fontId="85" type="noConversion"/>
  </si>
  <si>
    <t>二、国防支出</t>
    <phoneticPr fontId="85" type="noConversion"/>
  </si>
  <si>
    <t>三、公共安全支出</t>
    <phoneticPr fontId="85" type="noConversion"/>
  </si>
  <si>
    <t>四、教育支出</t>
    <phoneticPr fontId="85" type="noConversion"/>
  </si>
  <si>
    <t>三、科学技术支出</t>
    <phoneticPr fontId="85" type="noConversion"/>
  </si>
  <si>
    <t>四、文化旅游体育与传媒支出</t>
    <phoneticPr fontId="85" type="noConversion"/>
  </si>
  <si>
    <t>五、社会保障和就业支出</t>
    <phoneticPr fontId="85" type="noConversion"/>
  </si>
  <si>
    <t xml:space="preserve">    其他城市生活救助</t>
    <phoneticPr fontId="85" type="noConversion"/>
  </si>
  <si>
    <t>六、卫生健康支出</t>
    <phoneticPr fontId="85" type="noConversion"/>
  </si>
  <si>
    <t>七、节能环保支出</t>
    <phoneticPr fontId="85" type="noConversion"/>
  </si>
  <si>
    <t>八、城乡社区支出</t>
    <phoneticPr fontId="85" type="noConversion"/>
  </si>
  <si>
    <t xml:space="preserve">  城乡社区规划与管理</t>
    <phoneticPr fontId="85" type="noConversion"/>
  </si>
  <si>
    <t xml:space="preserve">    城乡社区规划与管理</t>
    <phoneticPr fontId="85" type="noConversion"/>
  </si>
  <si>
    <t xml:space="preserve">    小城镇基础设施建设</t>
    <phoneticPr fontId="85" type="noConversion"/>
  </si>
  <si>
    <t>九、农林水支出</t>
    <phoneticPr fontId="85" type="noConversion"/>
  </si>
  <si>
    <t xml:space="preserve">    农业生产支持补贴</t>
    <phoneticPr fontId="85" type="noConversion"/>
  </si>
  <si>
    <t xml:space="preserve">    抗旱</t>
    <phoneticPr fontId="85" type="noConversion"/>
  </si>
  <si>
    <t>十、交通运输支出</t>
    <phoneticPr fontId="85" type="noConversion"/>
  </si>
  <si>
    <t>十三、资源勘探工业信息等支出</t>
    <phoneticPr fontId="85" type="noConversion"/>
  </si>
  <si>
    <t>十四、商业服务业等支出</t>
    <phoneticPr fontId="85" type="noConversion"/>
  </si>
  <si>
    <t>十五、金融支出</t>
    <phoneticPr fontId="85" type="noConversion"/>
  </si>
  <si>
    <t>十六、自然资源海洋气象等支出</t>
    <phoneticPr fontId="85" type="noConversion"/>
  </si>
  <si>
    <t>十一、住房保障支出</t>
    <phoneticPr fontId="85" type="noConversion"/>
  </si>
  <si>
    <t>十八、粮油物资储备支出</t>
    <phoneticPr fontId="85" type="noConversion"/>
  </si>
  <si>
    <t>十二、灾害防治及应急管理支出</t>
    <phoneticPr fontId="85" type="noConversion"/>
  </si>
  <si>
    <t>十三、预备费</t>
    <phoneticPr fontId="85" type="noConversion"/>
  </si>
  <si>
    <t>十四、其他支出</t>
    <phoneticPr fontId="85" type="noConversion"/>
  </si>
  <si>
    <t>注：本表详细反映2020年一般公共预算支出情况，按《预算法》要求细化到功能分类项级科目。个别项级科目中，其他支出数额较大的，将根据执行中下达的投资计划、项目清单等，按规定列报至相应的功能分类科目下。</t>
    <phoneticPr fontId="85" type="noConversion"/>
  </si>
  <si>
    <t xml:space="preserve">    城市特困人员救助供养支出</t>
    <phoneticPr fontId="83" type="noConversion"/>
  </si>
  <si>
    <t xml:space="preserve">    体制补助收入</t>
    <phoneticPr fontId="83" type="noConversion"/>
  </si>
  <si>
    <t xml:space="preserve">       体制补助收入</t>
    <phoneticPr fontId="83"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</si>
</sst>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_);[Red]\(0\)"/>
    <numFmt numFmtId="177" formatCode="#,##0_);[Red]\(#,##0\)"/>
    <numFmt numFmtId="178" formatCode="0.0_ "/>
    <numFmt numFmtId="179" formatCode="#,##0.0_ "/>
    <numFmt numFmtId="180" formatCode="#,##0.000000"/>
    <numFmt numFmtId="181" formatCode="0.00_ "/>
    <numFmt numFmtId="182" formatCode="_ * #,##0.0_ ;_ * \-#,##0.0_ ;_ * &quot;-&quot;??_ ;_ @_ "/>
    <numFmt numFmtId="183" formatCode="0_ "/>
    <numFmt numFmtId="184" formatCode="0;[Red]0"/>
    <numFmt numFmtId="185" formatCode="________@"/>
    <numFmt numFmtId="186" formatCode="0.0_);[Red]\(0.0\)"/>
    <numFmt numFmtId="187" formatCode="#,##0_ "/>
    <numFmt numFmtId="188" formatCode="0.0%"/>
    <numFmt numFmtId="189" formatCode="General;General;&quot;-&quot;"/>
    <numFmt numFmtId="190" formatCode="0.00_);[Red]\(0.00\)"/>
    <numFmt numFmtId="191" formatCode="#,##0.00_ "/>
  </numFmts>
  <fonts count="86">
    <font>
      <sz val="11"/>
      <color theme="1"/>
      <name val="宋体"/>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4"/>
      <color theme="1"/>
      <name val="方正黑体_GBK"/>
      <charset val="134"/>
    </font>
    <font>
      <b/>
      <sz val="10"/>
      <name val="SimSun"/>
      <charset val="134"/>
    </font>
    <font>
      <sz val="10"/>
      <color indexed="8"/>
      <name val="宋体"/>
      <family val="3"/>
      <charset val="134"/>
      <scheme val="minor"/>
    </font>
    <font>
      <sz val="12"/>
      <name val="仿宋_GB2312"/>
      <charset val="134"/>
    </font>
    <font>
      <sz val="18"/>
      <color theme="1"/>
      <name val="方正小标宋_GBK"/>
      <charset val="134"/>
    </font>
    <font>
      <sz val="14"/>
      <name val="黑体"/>
      <family val="3"/>
      <charset val="134"/>
    </font>
    <font>
      <sz val="10"/>
      <color theme="1"/>
      <name val="宋体"/>
      <family val="3"/>
      <charset val="134"/>
      <scheme val="minor"/>
    </font>
    <font>
      <sz val="14"/>
      <color theme="1"/>
      <name val="黑体"/>
      <family val="3"/>
      <charset val="134"/>
    </font>
    <font>
      <b/>
      <sz val="12"/>
      <name val="宋体"/>
      <family val="3"/>
      <charset val="134"/>
      <scheme val="minor"/>
    </font>
    <font>
      <sz val="10"/>
      <name val="宋体"/>
      <family val="3"/>
      <charset val="134"/>
    </font>
    <font>
      <sz val="9"/>
      <color theme="1"/>
      <name val="宋体"/>
      <family val="3"/>
      <charset val="134"/>
      <scheme val="minor"/>
    </font>
    <font>
      <sz val="11"/>
      <color theme="1"/>
      <name val="宋体"/>
      <family val="3"/>
      <charset val="134"/>
      <scheme val="minor"/>
    </font>
    <font>
      <sz val="11"/>
      <name val="仿宋_GB2312"/>
      <charset val="134"/>
    </font>
    <font>
      <b/>
      <sz val="12"/>
      <name val="宋体"/>
      <family val="3"/>
      <charset val="134"/>
    </font>
    <font>
      <sz val="10"/>
      <name val="仿宋_GB2312"/>
      <charset val="134"/>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b/>
      <sz val="11"/>
      <name val="宋体"/>
      <family val="3"/>
      <charset val="134"/>
      <scheme val="minor"/>
    </font>
    <font>
      <sz val="11"/>
      <name val="宋体"/>
      <family val="3"/>
      <charset val="134"/>
      <scheme val="minor"/>
    </font>
    <font>
      <b/>
      <sz val="12"/>
      <color indexed="8"/>
      <name val="宋体"/>
      <family val="3"/>
      <charset val="134"/>
    </font>
    <font>
      <sz val="12"/>
      <name val="黑体"/>
      <family val="3"/>
      <charset val="134"/>
    </font>
    <font>
      <sz val="12"/>
      <name val="宋体"/>
      <family val="3"/>
      <charset val="134"/>
    </font>
    <font>
      <sz val="10"/>
      <name val="Arial"/>
      <family val="2"/>
    </font>
    <font>
      <sz val="10"/>
      <color theme="1"/>
      <name val="宋体"/>
      <family val="3"/>
      <charset val="134"/>
      <scheme val="minor"/>
    </font>
    <font>
      <b/>
      <sz val="10"/>
      <color indexed="8"/>
      <name val="宋体"/>
      <family val="3"/>
      <charset val="134"/>
    </font>
    <font>
      <sz val="9"/>
      <color indexed="8"/>
      <name val="宋体"/>
      <family val="3"/>
      <charset val="134"/>
    </font>
    <font>
      <sz val="18"/>
      <color indexed="8"/>
      <name val="方正黑体_GBK"/>
      <charset val="134"/>
    </font>
    <font>
      <b/>
      <sz val="11"/>
      <name val="方正楷体_GBK"/>
      <charset val="134"/>
    </font>
    <font>
      <sz val="11"/>
      <name val="方正楷体_GBK"/>
      <charset val="134"/>
    </font>
    <font>
      <b/>
      <sz val="11"/>
      <color theme="1"/>
      <name val="宋体"/>
      <family val="3"/>
      <charset val="134"/>
      <scheme val="minor"/>
    </font>
    <font>
      <sz val="11"/>
      <color theme="1"/>
      <name val="仿宋_GB2312"/>
      <charset val="134"/>
    </font>
    <font>
      <sz val="11"/>
      <color theme="1"/>
      <name val="黑体"/>
      <family val="3"/>
      <charset val="134"/>
    </font>
    <font>
      <b/>
      <sz val="12"/>
      <name val="仿宋_GB2312"/>
      <charset val="134"/>
    </font>
    <font>
      <b/>
      <sz val="10"/>
      <color theme="1"/>
      <name val="宋体"/>
      <family val="3"/>
      <charset val="134"/>
      <scheme val="minor"/>
    </font>
    <font>
      <sz val="18"/>
      <name val="方正小标宋_GBK"/>
      <charset val="134"/>
    </font>
    <font>
      <b/>
      <sz val="10"/>
      <name val="宋体"/>
      <family val="3"/>
      <charset val="134"/>
      <scheme val="minor"/>
    </font>
    <font>
      <b/>
      <sz val="10"/>
      <name val="宋体"/>
      <family val="3"/>
      <charset val="134"/>
    </font>
    <font>
      <b/>
      <sz val="12"/>
      <color theme="1"/>
      <name val="宋体"/>
      <family val="3"/>
      <charset val="134"/>
      <scheme val="minor"/>
    </font>
    <font>
      <sz val="11"/>
      <color theme="1"/>
      <name val="宋体"/>
      <family val="3"/>
      <charset val="134"/>
    </font>
    <font>
      <sz val="14"/>
      <name val="宋体"/>
      <family val="3"/>
      <charset val="134"/>
    </font>
    <font>
      <sz val="10"/>
      <name val="Times New Roman"/>
      <family val="1"/>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family val="3"/>
      <charset val="134"/>
    </font>
    <font>
      <sz val="14"/>
      <color theme="1"/>
      <name val="宋体"/>
      <family val="3"/>
      <charset val="134"/>
      <scheme val="minor"/>
    </font>
    <font>
      <b/>
      <sz val="11"/>
      <color indexed="56"/>
      <name val="宋体"/>
      <family val="3"/>
      <charset val="134"/>
    </font>
    <font>
      <sz val="11"/>
      <color indexed="20"/>
      <name val="宋体"/>
      <family val="3"/>
      <charset val="134"/>
    </font>
    <font>
      <b/>
      <sz val="18"/>
      <color indexed="56"/>
      <name val="宋体"/>
      <family val="3"/>
      <charset val="134"/>
    </font>
    <font>
      <sz val="11"/>
      <color indexed="52"/>
      <name val="宋体"/>
      <family val="3"/>
      <charset val="134"/>
    </font>
    <font>
      <b/>
      <sz val="11"/>
      <color indexed="52"/>
      <name val="宋体"/>
      <family val="3"/>
      <charset val="134"/>
    </font>
    <font>
      <b/>
      <sz val="11"/>
      <color indexed="9"/>
      <name val="宋体"/>
      <family val="3"/>
      <charset val="134"/>
    </font>
    <font>
      <b/>
      <sz val="15"/>
      <color indexed="56"/>
      <name val="宋体"/>
      <family val="3"/>
      <charset val="134"/>
    </font>
    <font>
      <b/>
      <sz val="13"/>
      <color indexed="56"/>
      <name val="宋体"/>
      <family val="3"/>
      <charset val="134"/>
    </font>
    <font>
      <sz val="11"/>
      <color indexed="10"/>
      <name val="宋体"/>
      <family val="3"/>
      <charset val="134"/>
    </font>
    <font>
      <b/>
      <sz val="11"/>
      <color indexed="63"/>
      <name val="宋体"/>
      <family val="3"/>
      <charset val="134"/>
    </font>
    <font>
      <sz val="11"/>
      <color indexed="60"/>
      <name val="宋体"/>
      <family val="3"/>
      <charset val="134"/>
    </font>
    <font>
      <i/>
      <sz val="11"/>
      <color indexed="23"/>
      <name val="宋体"/>
      <family val="3"/>
      <charset val="134"/>
    </font>
    <font>
      <sz val="11"/>
      <color indexed="8"/>
      <name val="宋体"/>
      <family val="3"/>
      <charset val="134"/>
    </font>
    <font>
      <sz val="11"/>
      <color indexed="17"/>
      <name val="宋体"/>
      <family val="3"/>
      <charset val="134"/>
    </font>
    <font>
      <sz val="11"/>
      <color indexed="62"/>
      <name val="宋体"/>
      <family val="3"/>
      <charset val="134"/>
    </font>
    <font>
      <b/>
      <sz val="11"/>
      <color indexed="8"/>
      <name val="宋体"/>
      <family val="3"/>
      <charset val="134"/>
    </font>
    <font>
      <sz val="11"/>
      <color theme="1"/>
      <name val="宋体"/>
      <family val="3"/>
      <charset val="134"/>
      <scheme val="minor"/>
    </font>
    <font>
      <sz val="9"/>
      <name val="宋体"/>
      <family val="3"/>
      <charset val="134"/>
      <scheme val="minor"/>
    </font>
    <font>
      <sz val="10"/>
      <color theme="1"/>
      <name val="宋体"/>
      <family val="2"/>
      <charset val="134"/>
      <scheme val="minor"/>
    </font>
    <font>
      <sz val="9"/>
      <name val="宋体"/>
      <family val="2"/>
      <charset val="134"/>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4506668294322"/>
        <bgColor indexed="64"/>
      </patternFill>
    </fill>
    <fill>
      <patternFill patternType="solid">
        <fgColor rgb="FFFFFF00"/>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68">
    <xf numFmtId="0" fontId="0" fillId="0" borderId="0">
      <alignment vertical="center"/>
    </xf>
    <xf numFmtId="0" fontId="70" fillId="8" borderId="13" applyNumberFormat="0" applyAlignment="0" applyProtection="0">
      <alignment vertical="center"/>
    </xf>
    <xf numFmtId="43" fontId="82" fillId="0" borderId="0" applyFont="0" applyFill="0" applyBorder="0" applyAlignment="0" applyProtection="0">
      <alignment vertical="center"/>
    </xf>
    <xf numFmtId="0" fontId="68" fillId="0" borderId="0" applyNumberFormat="0" applyFill="0" applyBorder="0" applyAlignment="0" applyProtection="0">
      <alignment vertical="center"/>
    </xf>
    <xf numFmtId="9" fontId="37" fillId="0" borderId="0" applyFont="0" applyFill="0" applyBorder="0" applyAlignment="0" applyProtection="0"/>
    <xf numFmtId="0" fontId="37" fillId="0" borderId="0">
      <alignment vertical="center"/>
    </xf>
    <xf numFmtId="0" fontId="22" fillId="0" borderId="0">
      <alignment vertical="center"/>
    </xf>
    <xf numFmtId="0" fontId="72" fillId="0" borderId="15" applyNumberFormat="0" applyFill="0" applyAlignment="0" applyProtection="0">
      <alignment vertical="center"/>
    </xf>
    <xf numFmtId="0" fontId="37" fillId="0" borderId="0">
      <alignment vertical="center"/>
    </xf>
    <xf numFmtId="0" fontId="22" fillId="0" borderId="0">
      <alignment vertical="center"/>
    </xf>
    <xf numFmtId="0" fontId="75" fillId="8" borderId="17" applyNumberFormat="0" applyAlignment="0" applyProtection="0">
      <alignment vertical="center"/>
    </xf>
    <xf numFmtId="41" fontId="37" fillId="0" borderId="0" applyFont="0" applyFill="0" applyBorder="0" applyAlignment="0" applyProtection="0"/>
    <xf numFmtId="41" fontId="22" fillId="0" borderId="0" applyFont="0" applyFill="0" applyBorder="0" applyAlignment="0" applyProtection="0">
      <alignment vertical="center"/>
    </xf>
    <xf numFmtId="41" fontId="37" fillId="0" borderId="0" applyFont="0" applyFill="0" applyBorder="0" applyAlignment="0" applyProtection="0"/>
    <xf numFmtId="0" fontId="22" fillId="0" borderId="0">
      <alignment vertical="center"/>
    </xf>
    <xf numFmtId="41" fontId="37" fillId="0" borderId="0" applyFont="0" applyFill="0" applyBorder="0" applyAlignment="0" applyProtection="0"/>
    <xf numFmtId="0" fontId="22" fillId="0" borderId="0">
      <alignment vertical="center"/>
    </xf>
    <xf numFmtId="0" fontId="37" fillId="0" borderId="0">
      <alignment vertical="center"/>
    </xf>
    <xf numFmtId="0" fontId="76" fillId="10" borderId="0" applyNumberFormat="0" applyBorder="0" applyAlignment="0" applyProtection="0">
      <alignment vertical="center"/>
    </xf>
    <xf numFmtId="0" fontId="22" fillId="0" borderId="0">
      <alignment vertical="center"/>
    </xf>
    <xf numFmtId="0" fontId="37" fillId="0" borderId="0">
      <alignment vertical="center"/>
    </xf>
    <xf numFmtId="0" fontId="73" fillId="0" borderId="16" applyNumberFormat="0" applyFill="0" applyAlignment="0" applyProtection="0">
      <alignment vertical="center"/>
    </xf>
    <xf numFmtId="0" fontId="66" fillId="0" borderId="10" applyNumberFormat="0" applyFill="0" applyAlignment="0" applyProtection="0">
      <alignment vertical="center"/>
    </xf>
    <xf numFmtId="0" fontId="66" fillId="0" borderId="0" applyNumberFormat="0" applyFill="0" applyBorder="0" applyAlignment="0" applyProtection="0">
      <alignment vertical="center"/>
    </xf>
    <xf numFmtId="0" fontId="67" fillId="6" borderId="0" applyNumberFormat="0" applyBorder="0" applyAlignment="0" applyProtection="0">
      <alignment vertical="center"/>
    </xf>
    <xf numFmtId="0" fontId="22" fillId="0" borderId="0">
      <alignment vertical="center"/>
    </xf>
    <xf numFmtId="0" fontId="82" fillId="0" borderId="0"/>
    <xf numFmtId="41" fontId="22" fillId="0" borderId="0" applyFont="0" applyFill="0" applyBorder="0" applyAlignment="0" applyProtection="0">
      <alignment vertical="center"/>
    </xf>
    <xf numFmtId="0" fontId="78" fillId="0" borderId="0">
      <alignment vertical="center"/>
    </xf>
    <xf numFmtId="0" fontId="37" fillId="0" borderId="0"/>
    <xf numFmtId="0" fontId="37" fillId="0" borderId="0"/>
    <xf numFmtId="0" fontId="37" fillId="0" borderId="0"/>
    <xf numFmtId="0" fontId="80" fillId="12" borderId="13" applyNumberFormat="0" applyAlignment="0" applyProtection="0">
      <alignment vertical="center"/>
    </xf>
    <xf numFmtId="0" fontId="22" fillId="0" borderId="0">
      <alignment vertical="center"/>
    </xf>
    <xf numFmtId="0" fontId="3" fillId="0" borderId="0">
      <alignment vertical="center"/>
    </xf>
    <xf numFmtId="0" fontId="38" fillId="0" borderId="0"/>
    <xf numFmtId="0" fontId="37" fillId="0" borderId="0"/>
    <xf numFmtId="0" fontId="37" fillId="0" borderId="0">
      <alignment vertical="center"/>
    </xf>
    <xf numFmtId="0" fontId="37" fillId="0" borderId="0">
      <alignment vertical="center"/>
    </xf>
    <xf numFmtId="0" fontId="37" fillId="0" borderId="0"/>
    <xf numFmtId="0" fontId="22" fillId="0" borderId="0">
      <alignment vertical="center"/>
    </xf>
    <xf numFmtId="0" fontId="37" fillId="0" borderId="0"/>
    <xf numFmtId="0" fontId="37" fillId="0" borderId="0"/>
    <xf numFmtId="0" fontId="22" fillId="0" borderId="0">
      <alignment vertical="center"/>
    </xf>
    <xf numFmtId="0" fontId="37" fillId="0" borderId="0"/>
    <xf numFmtId="0" fontId="22" fillId="0" borderId="0">
      <alignment vertical="center"/>
    </xf>
    <xf numFmtId="0" fontId="20" fillId="0" borderId="0"/>
    <xf numFmtId="0" fontId="37" fillId="7" borderId="12" applyNumberFormat="0" applyFont="0" applyAlignment="0" applyProtection="0">
      <alignment vertical="center"/>
    </xf>
    <xf numFmtId="0" fontId="3" fillId="0" borderId="0">
      <alignment vertical="center"/>
    </xf>
    <xf numFmtId="0" fontId="3" fillId="0" borderId="0">
      <alignment vertical="center"/>
    </xf>
    <xf numFmtId="0" fontId="38" fillId="0" borderId="0"/>
    <xf numFmtId="0" fontId="79" fillId="11" borderId="0" applyNumberFormat="0" applyBorder="0" applyAlignment="0" applyProtection="0">
      <alignment vertical="center"/>
    </xf>
    <xf numFmtId="0" fontId="81" fillId="0" borderId="18" applyNumberFormat="0" applyFill="0" applyAlignment="0" applyProtection="0">
      <alignment vertical="center"/>
    </xf>
    <xf numFmtId="0" fontId="71" fillId="9" borderId="14" applyNumberFormat="0" applyAlignment="0" applyProtection="0">
      <alignment vertical="center"/>
    </xf>
    <xf numFmtId="0" fontId="77"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9" fillId="0" borderId="11" applyNumberFormat="0" applyFill="0" applyAlignment="0" applyProtection="0">
      <alignment vertical="center"/>
    </xf>
    <xf numFmtId="43" fontId="22" fillId="0" borderId="0" applyFont="0" applyFill="0" applyBorder="0" applyAlignment="0" applyProtection="0">
      <alignment vertical="center"/>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alignment vertical="center"/>
    </xf>
    <xf numFmtId="41" fontId="37" fillId="0" borderId="0" applyFont="0" applyFill="0" applyBorder="0" applyAlignment="0" applyProtection="0"/>
    <xf numFmtId="41" fontId="37" fillId="0" borderId="0" applyFont="0" applyFill="0" applyBorder="0" applyAlignment="0" applyProtection="0"/>
    <xf numFmtId="41" fontId="37" fillId="0" borderId="0" applyFont="0" applyFill="0" applyBorder="0" applyAlignment="0" applyProtection="0">
      <alignment vertical="center"/>
    </xf>
    <xf numFmtId="0" fontId="38" fillId="0" borderId="0"/>
  </cellStyleXfs>
  <cellXfs count="519">
    <xf numFmtId="0" fontId="0" fillId="0" borderId="0" xfId="0">
      <alignment vertical="center"/>
    </xf>
    <xf numFmtId="0" fontId="1" fillId="0" borderId="0" xfId="34" applyFont="1">
      <alignment vertical="center"/>
    </xf>
    <xf numFmtId="0" fontId="2" fillId="0" borderId="0" xfId="34" applyFont="1">
      <alignment vertical="center"/>
    </xf>
    <xf numFmtId="0" fontId="3" fillId="0" borderId="0" xfId="34">
      <alignment vertical="center"/>
    </xf>
    <xf numFmtId="0" fontId="4" fillId="0" borderId="0" xfId="34" applyFont="1" applyBorder="1" applyAlignment="1">
      <alignment horizontal="left" vertical="center" wrapText="1"/>
    </xf>
    <xf numFmtId="0" fontId="5" fillId="0" borderId="0" xfId="34" applyFont="1" applyBorder="1" applyAlignment="1">
      <alignment horizontal="left" vertical="center" wrapText="1"/>
    </xf>
    <xf numFmtId="0" fontId="8" fillId="0" borderId="1" xfId="34" applyFont="1" applyBorder="1" applyAlignment="1">
      <alignment horizontal="center" vertical="center" wrapText="1"/>
    </xf>
    <xf numFmtId="182" fontId="8" fillId="0" borderId="1" xfId="2" applyNumberFormat="1" applyFont="1" applyBorder="1" applyAlignment="1">
      <alignment horizontal="center" vertical="center" wrapText="1"/>
    </xf>
    <xf numFmtId="0" fontId="9" fillId="0" borderId="1" xfId="34" applyFont="1" applyBorder="1" applyAlignment="1">
      <alignment vertical="center" wrapText="1"/>
    </xf>
    <xf numFmtId="0" fontId="9" fillId="0" borderId="1" xfId="34" applyFont="1" applyBorder="1" applyAlignment="1">
      <alignment horizontal="center" vertical="center" wrapText="1"/>
    </xf>
    <xf numFmtId="182" fontId="9" fillId="0" borderId="1" xfId="2" applyNumberFormat="1" applyFont="1" applyBorder="1" applyAlignment="1">
      <alignment vertical="center" wrapText="1"/>
    </xf>
    <xf numFmtId="0" fontId="1" fillId="0" borderId="0" xfId="49" applyFont="1">
      <alignment vertical="center"/>
    </xf>
    <xf numFmtId="0" fontId="2" fillId="0" borderId="0" xfId="49" applyFont="1">
      <alignment vertical="center"/>
    </xf>
    <xf numFmtId="0" fontId="3" fillId="0" borderId="0" xfId="49">
      <alignment vertical="center"/>
    </xf>
    <xf numFmtId="0" fontId="4" fillId="0" borderId="0" xfId="49" applyFont="1" applyBorder="1" applyAlignment="1">
      <alignment horizontal="left" vertical="center" wrapText="1"/>
    </xf>
    <xf numFmtId="0" fontId="7" fillId="0" borderId="0" xfId="49" applyFont="1" applyBorder="1" applyAlignment="1">
      <alignment horizontal="right" vertical="center" wrapText="1"/>
    </xf>
    <xf numFmtId="0" fontId="8" fillId="0" borderId="1" xfId="49" applyFont="1" applyBorder="1" applyAlignment="1">
      <alignment horizontal="center" vertical="center" wrapText="1"/>
    </xf>
    <xf numFmtId="0" fontId="9" fillId="0" borderId="1" xfId="49" applyFont="1" applyBorder="1" applyAlignment="1">
      <alignment horizontal="left" vertical="center" wrapText="1"/>
    </xf>
    <xf numFmtId="0" fontId="9" fillId="0" borderId="1" xfId="49" applyFont="1" applyBorder="1" applyAlignment="1">
      <alignment horizontal="center" vertical="center" wrapText="1"/>
    </xf>
    <xf numFmtId="182" fontId="9" fillId="0" borderId="1" xfId="2" applyNumberFormat="1" applyFont="1" applyBorder="1" applyAlignment="1">
      <alignment horizontal="center" vertical="center" wrapText="1"/>
    </xf>
    <xf numFmtId="182" fontId="9" fillId="0" borderId="1" xfId="2" applyNumberFormat="1" applyFont="1" applyBorder="1" applyAlignment="1">
      <alignment horizontal="right" vertical="center" wrapText="1"/>
    </xf>
    <xf numFmtId="0" fontId="7" fillId="0" borderId="0" xfId="49" applyFont="1" applyBorder="1" applyAlignment="1">
      <alignment vertical="center" wrapText="1"/>
    </xf>
    <xf numFmtId="0" fontId="4" fillId="0" borderId="0" xfId="49" applyFont="1" applyBorder="1" applyAlignment="1">
      <alignment vertical="center" wrapText="1"/>
    </xf>
    <xf numFmtId="0" fontId="9" fillId="0" borderId="1" xfId="49" applyFont="1" applyBorder="1" applyAlignment="1">
      <alignment vertical="center" wrapText="1"/>
    </xf>
    <xf numFmtId="0" fontId="10" fillId="0" borderId="0" xfId="49" applyFont="1">
      <alignment vertical="center"/>
    </xf>
    <xf numFmtId="0" fontId="11" fillId="0" borderId="0" xfId="25" applyFont="1" applyFill="1" applyAlignment="1">
      <alignment horizontal="left" vertical="center"/>
    </xf>
    <xf numFmtId="0" fontId="12" fillId="0" borderId="1" xfId="49" applyFont="1" applyBorder="1" applyAlignment="1">
      <alignment horizontal="center" vertical="center" wrapText="1"/>
    </xf>
    <xf numFmtId="0" fontId="12" fillId="0" borderId="1" xfId="49" applyFont="1" applyBorder="1" applyAlignment="1">
      <alignment vertical="center" wrapText="1"/>
    </xf>
    <xf numFmtId="0" fontId="13" fillId="0" borderId="1" xfId="49" applyFont="1" applyBorder="1" applyAlignment="1">
      <alignment horizontal="left" vertical="center" indent="1"/>
    </xf>
    <xf numFmtId="0" fontId="13" fillId="0" borderId="1" xfId="0" applyFont="1" applyBorder="1">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8" fillId="0" borderId="1" xfId="48" applyFont="1" applyBorder="1" applyAlignment="1">
      <alignment horizontal="center" vertical="center" wrapText="1"/>
    </xf>
    <xf numFmtId="0" fontId="9" fillId="0" borderId="1" xfId="48" applyFont="1" applyBorder="1" applyAlignment="1">
      <alignment horizontal="center" vertical="center" wrapText="1"/>
    </xf>
    <xf numFmtId="0" fontId="9" fillId="0" borderId="1" xfId="48" applyFont="1" applyBorder="1" applyAlignment="1">
      <alignment horizontal="left" vertical="center" wrapText="1"/>
    </xf>
    <xf numFmtId="0" fontId="9" fillId="0" borderId="1" xfId="48" applyFont="1" applyBorder="1" applyAlignment="1">
      <alignment vertical="center" wrapText="1"/>
    </xf>
    <xf numFmtId="180" fontId="9" fillId="0" borderId="1" xfId="48" applyNumberFormat="1" applyFont="1" applyBorder="1" applyAlignment="1">
      <alignment vertical="center" wrapText="1"/>
    </xf>
    <xf numFmtId="0" fontId="14" fillId="0" borderId="0" xfId="37" applyFont="1" applyFill="1" applyAlignment="1">
      <alignment vertical="center"/>
    </xf>
    <xf numFmtId="0" fontId="14" fillId="0" borderId="0" xfId="37" applyFont="1" applyFill="1">
      <alignment vertical="center"/>
    </xf>
    <xf numFmtId="0" fontId="14" fillId="0" borderId="0" xfId="9" applyFont="1" applyFill="1" applyAlignment="1"/>
    <xf numFmtId="0" fontId="16" fillId="2" borderId="0" xfId="17" applyFont="1" applyFill="1" applyBorder="1" applyAlignment="1">
      <alignment horizontal="center" vertical="center"/>
    </xf>
    <xf numFmtId="0" fontId="16" fillId="2" borderId="3" xfId="17" applyFont="1" applyFill="1" applyBorder="1" applyAlignment="1">
      <alignment vertical="center"/>
    </xf>
    <xf numFmtId="0" fontId="17" fillId="2" borderId="0" xfId="25" applyFont="1" applyFill="1" applyBorder="1" applyAlignment="1">
      <alignment horizontal="right" vertical="center"/>
    </xf>
    <xf numFmtId="0" fontId="16" fillId="2" borderId="1" xfId="39" applyFont="1" applyFill="1" applyBorder="1" applyAlignment="1">
      <alignment horizontal="center" vertical="center"/>
    </xf>
    <xf numFmtId="176" fontId="16" fillId="2" borderId="1" xfId="39" applyNumberFormat="1" applyFont="1" applyFill="1" applyBorder="1" applyAlignment="1">
      <alignment horizontal="center" vertical="center"/>
    </xf>
    <xf numFmtId="0" fontId="18" fillId="2" borderId="1" xfId="39" applyFont="1" applyFill="1" applyBorder="1" applyAlignment="1">
      <alignment horizontal="center" vertical="center"/>
    </xf>
    <xf numFmtId="183" fontId="19" fillId="2" borderId="1" xfId="0" applyNumberFormat="1" applyFont="1" applyFill="1" applyBorder="1" applyAlignment="1" applyProtection="1">
      <alignment vertical="center"/>
    </xf>
    <xf numFmtId="0" fontId="18" fillId="2" borderId="1" xfId="17" applyFont="1" applyFill="1" applyBorder="1" applyAlignment="1">
      <alignment horizontal="left" vertical="center"/>
    </xf>
    <xf numFmtId="176" fontId="17" fillId="2" borderId="1" xfId="25" applyNumberFormat="1" applyFont="1" applyFill="1" applyBorder="1">
      <alignment vertical="center"/>
    </xf>
    <xf numFmtId="183" fontId="20" fillId="2" borderId="1" xfId="0" applyNumberFormat="1" applyFont="1" applyFill="1" applyBorder="1" applyAlignment="1" applyProtection="1">
      <alignment vertical="center"/>
    </xf>
    <xf numFmtId="176" fontId="17" fillId="2" borderId="1" xfId="25" applyNumberFormat="1" applyFont="1" applyFill="1" applyBorder="1" applyAlignment="1">
      <alignment horizontal="left" vertical="center" indent="1"/>
    </xf>
    <xf numFmtId="176" fontId="21" fillId="2" borderId="1" xfId="25" applyNumberFormat="1" applyFont="1" applyFill="1" applyBorder="1" applyAlignment="1">
      <alignment horizontal="left" vertical="center" indent="1"/>
    </xf>
    <xf numFmtId="176" fontId="22" fillId="0" borderId="1" xfId="25" applyNumberFormat="1" applyFont="1" applyFill="1" applyBorder="1">
      <alignment vertical="center"/>
    </xf>
    <xf numFmtId="0" fontId="17" fillId="0" borderId="1" xfId="25" applyFont="1" applyFill="1" applyBorder="1">
      <alignment vertical="center"/>
    </xf>
    <xf numFmtId="0" fontId="14" fillId="0" borderId="1" xfId="37" applyFont="1" applyFill="1" applyBorder="1" applyAlignment="1">
      <alignment horizontal="center" vertical="center"/>
    </xf>
    <xf numFmtId="184" fontId="23" fillId="0" borderId="1" xfId="37" applyNumberFormat="1" applyFont="1" applyFill="1" applyBorder="1" applyAlignment="1">
      <alignment horizontal="center" vertical="center"/>
    </xf>
    <xf numFmtId="0" fontId="16" fillId="0" borderId="1" xfId="17" applyFont="1" applyFill="1" applyBorder="1" applyAlignment="1">
      <alignment horizontal="left" vertical="center"/>
    </xf>
    <xf numFmtId="183" fontId="19" fillId="0" borderId="1" xfId="0" applyNumberFormat="1" applyFont="1" applyFill="1" applyBorder="1" applyAlignment="1" applyProtection="1">
      <alignment vertical="center"/>
    </xf>
    <xf numFmtId="0" fontId="22" fillId="0" borderId="0" xfId="9" applyFill="1" applyAlignment="1"/>
    <xf numFmtId="176" fontId="22" fillId="0" borderId="0" xfId="9" applyNumberFormat="1" applyFill="1" applyAlignment="1">
      <alignment horizontal="center" vertical="center"/>
    </xf>
    <xf numFmtId="177" fontId="22" fillId="0" borderId="0" xfId="9" applyNumberFormat="1" applyFill="1" applyAlignment="1"/>
    <xf numFmtId="176" fontId="22" fillId="0" borderId="0" xfId="9" applyNumberFormat="1" applyFill="1" applyAlignment="1"/>
    <xf numFmtId="0" fontId="11" fillId="2" borderId="0" xfId="25" applyFont="1" applyFill="1" applyAlignment="1">
      <alignment horizontal="left" vertical="center"/>
    </xf>
    <xf numFmtId="177" fontId="22" fillId="2" borderId="0" xfId="9" applyNumberFormat="1" applyFill="1" applyAlignment="1"/>
    <xf numFmtId="176" fontId="22" fillId="2" borderId="0" xfId="9" applyNumberFormat="1" applyFill="1" applyAlignment="1"/>
    <xf numFmtId="0" fontId="22" fillId="2" borderId="0" xfId="9" applyFill="1" applyBorder="1">
      <alignment vertical="center"/>
    </xf>
    <xf numFmtId="176" fontId="23" fillId="2" borderId="0" xfId="9" applyNumberFormat="1" applyFont="1" applyFill="1" applyAlignment="1">
      <alignment horizontal="center" vertical="center"/>
    </xf>
    <xf numFmtId="177" fontId="14" fillId="2" borderId="0" xfId="9" applyNumberFormat="1" applyFont="1" applyFill="1" applyAlignment="1"/>
    <xf numFmtId="0" fontId="17" fillId="2" borderId="0" xfId="9" applyFont="1" applyFill="1" applyBorder="1" applyAlignment="1">
      <alignment horizontal="right" vertical="center"/>
    </xf>
    <xf numFmtId="183" fontId="24" fillId="2" borderId="1" xfId="0" applyNumberFormat="1" applyFont="1" applyFill="1" applyBorder="1" applyAlignment="1" applyProtection="1">
      <alignment vertical="center"/>
    </xf>
    <xf numFmtId="0" fontId="16" fillId="2" borderId="1" xfId="9" applyFont="1" applyFill="1" applyBorder="1" applyAlignment="1">
      <alignment vertical="center"/>
    </xf>
    <xf numFmtId="177" fontId="16" fillId="2" borderId="1" xfId="9" applyNumberFormat="1" applyFont="1" applyFill="1" applyBorder="1" applyAlignment="1">
      <alignment vertical="center"/>
    </xf>
    <xf numFmtId="3" fontId="20" fillId="2" borderId="1" xfId="0" applyNumberFormat="1" applyFont="1" applyFill="1" applyBorder="1" applyAlignment="1" applyProtection="1">
      <alignment vertical="center"/>
    </xf>
    <xf numFmtId="183" fontId="14" fillId="0" borderId="0" xfId="9" applyNumberFormat="1" applyFont="1" applyFill="1" applyAlignment="1"/>
    <xf numFmtId="3" fontId="20" fillId="2" borderId="1" xfId="0" applyNumberFormat="1" applyFont="1" applyFill="1" applyBorder="1" applyAlignment="1" applyProtection="1">
      <alignment horizontal="left" vertical="center" wrapText="1" indent="1"/>
    </xf>
    <xf numFmtId="0" fontId="17" fillId="2" borderId="1" xfId="9" applyFont="1" applyFill="1" applyBorder="1" applyAlignment="1">
      <alignment vertical="center"/>
    </xf>
    <xf numFmtId="176" fontId="23" fillId="2" borderId="1" xfId="27" applyNumberFormat="1" applyFont="1" applyFill="1" applyBorder="1" applyAlignment="1">
      <alignment horizontal="right" vertical="center"/>
    </xf>
    <xf numFmtId="0" fontId="14" fillId="0" borderId="0" xfId="9" applyFont="1" applyFill="1" applyBorder="1" applyAlignment="1"/>
    <xf numFmtId="0" fontId="25" fillId="2" borderId="1" xfId="9" applyFont="1" applyFill="1" applyBorder="1" applyAlignment="1">
      <alignment vertical="center"/>
    </xf>
    <xf numFmtId="0" fontId="25" fillId="2" borderId="4" xfId="9" applyFont="1" applyFill="1" applyBorder="1" applyAlignment="1">
      <alignment vertical="center"/>
    </xf>
    <xf numFmtId="176" fontId="23" fillId="2" borderId="4" xfId="27" applyNumberFormat="1" applyFont="1" applyFill="1" applyBorder="1" applyAlignment="1">
      <alignment horizontal="right" vertical="center"/>
    </xf>
    <xf numFmtId="0" fontId="17" fillId="2" borderId="4" xfId="9" applyFont="1" applyFill="1" applyBorder="1" applyAlignment="1"/>
    <xf numFmtId="176" fontId="22" fillId="2" borderId="4" xfId="9" applyNumberFormat="1" applyFont="1" applyFill="1" applyBorder="1" applyAlignment="1">
      <alignment horizontal="right" vertical="center"/>
    </xf>
    <xf numFmtId="0" fontId="17" fillId="2" borderId="1" xfId="9" applyFont="1" applyFill="1" applyBorder="1" applyAlignment="1"/>
    <xf numFmtId="176" fontId="22" fillId="2" borderId="1" xfId="9" applyNumberFormat="1" applyFont="1" applyFill="1" applyBorder="1" applyAlignment="1">
      <alignment horizontal="right" vertical="center"/>
    </xf>
    <xf numFmtId="0" fontId="25" fillId="2" borderId="1" xfId="9" applyFont="1" applyFill="1" applyBorder="1" applyAlignment="1"/>
    <xf numFmtId="0" fontId="16" fillId="2" borderId="1" xfId="0" applyFont="1" applyFill="1" applyBorder="1" applyAlignment="1">
      <alignment horizontal="left" vertical="center"/>
    </xf>
    <xf numFmtId="176" fontId="19" fillId="2" borderId="1" xfId="0" applyNumberFormat="1" applyFont="1" applyFill="1" applyBorder="1" applyAlignment="1">
      <alignment horizontal="right" vertical="center"/>
    </xf>
    <xf numFmtId="176" fontId="14" fillId="0" borderId="0" xfId="9" applyNumberFormat="1" applyFont="1" applyFill="1" applyAlignment="1"/>
    <xf numFmtId="0" fontId="14" fillId="0" borderId="0" xfId="0" applyFont="1" applyFill="1" applyAlignment="1">
      <alignment vertical="center"/>
    </xf>
    <xf numFmtId="176" fontId="14" fillId="0" borderId="0" xfId="0" applyNumberFormat="1" applyFont="1" applyFill="1" applyAlignment="1"/>
    <xf numFmtId="177" fontId="14" fillId="0" borderId="0" xfId="0" applyNumberFormat="1" applyFont="1" applyFill="1" applyAlignment="1">
      <alignment vertical="center"/>
    </xf>
    <xf numFmtId="176" fontId="26" fillId="0" borderId="0" xfId="0" applyNumberFormat="1" applyFont="1" applyFill="1" applyAlignment="1">
      <alignment horizontal="right"/>
    </xf>
    <xf numFmtId="0" fontId="14" fillId="0" borderId="0" xfId="0" applyFont="1" applyFill="1" applyAlignment="1"/>
    <xf numFmtId="183" fontId="26"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3" fontId="27" fillId="0" borderId="1" xfId="0" applyNumberFormat="1" applyFont="1" applyFill="1" applyBorder="1" applyAlignment="1" applyProtection="1">
      <alignment vertical="center"/>
    </xf>
    <xf numFmtId="3" fontId="27"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horizontal="left" vertical="center" indent="1"/>
    </xf>
    <xf numFmtId="176" fontId="26" fillId="2" borderId="1" xfId="0" applyNumberFormat="1" applyFont="1" applyFill="1" applyBorder="1" applyAlignment="1">
      <alignment horizontal="right" vertical="center"/>
    </xf>
    <xf numFmtId="176" fontId="28" fillId="0" borderId="0" xfId="0" applyNumberFormat="1" applyFont="1" applyFill="1" applyAlignment="1">
      <alignment horizontal="right"/>
    </xf>
    <xf numFmtId="3" fontId="20" fillId="0" borderId="1" xfId="0" applyNumberFormat="1" applyFont="1" applyFill="1" applyBorder="1" applyAlignment="1" applyProtection="1">
      <alignment horizontal="left" vertical="center" indent="1"/>
    </xf>
    <xf numFmtId="183" fontId="20" fillId="0" borderId="1" xfId="0" applyNumberFormat="1" applyFont="1" applyFill="1" applyBorder="1" applyAlignment="1" applyProtection="1">
      <alignment vertical="center"/>
    </xf>
    <xf numFmtId="0" fontId="14" fillId="0" borderId="1" xfId="0" applyFont="1" applyFill="1" applyBorder="1" applyAlignment="1">
      <alignment vertical="center"/>
    </xf>
    <xf numFmtId="0" fontId="22" fillId="0" borderId="1" xfId="40" applyFill="1" applyBorder="1" applyAlignment="1">
      <alignment horizontal="left" vertical="center" wrapText="1"/>
    </xf>
    <xf numFmtId="176" fontId="14" fillId="0" borderId="1" xfId="0" applyNumberFormat="1" applyFont="1" applyFill="1" applyBorder="1" applyAlignment="1"/>
    <xf numFmtId="177" fontId="14" fillId="0" borderId="0" xfId="0" applyNumberFormat="1" applyFont="1" applyFill="1" applyAlignment="1">
      <alignment vertical="center" wrapText="1"/>
    </xf>
    <xf numFmtId="0" fontId="29" fillId="0" borderId="0" xfId="25" applyFont="1" applyFill="1" applyAlignment="1">
      <alignment horizontal="center" vertical="center"/>
    </xf>
    <xf numFmtId="0" fontId="22" fillId="0" borderId="3" xfId="25" applyFill="1" applyBorder="1" applyAlignment="1">
      <alignment horizontal="center" vertical="center" wrapText="1"/>
    </xf>
    <xf numFmtId="176" fontId="26"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vertical="center" wrapText="1"/>
    </xf>
    <xf numFmtId="0" fontId="20" fillId="0" borderId="5" xfId="0" applyNumberFormat="1" applyFont="1" applyFill="1" applyBorder="1" applyAlignment="1">
      <alignment horizontal="left" vertical="center" shrinkToFit="1"/>
    </xf>
    <xf numFmtId="0" fontId="16" fillId="2" borderId="1" xfId="0" applyFont="1" applyFill="1" applyBorder="1" applyAlignment="1">
      <alignment horizontal="center" vertical="center"/>
    </xf>
    <xf numFmtId="177" fontId="16" fillId="2" borderId="1" xfId="0" applyNumberFormat="1" applyFont="1" applyFill="1" applyBorder="1" applyAlignment="1">
      <alignment vertical="center"/>
    </xf>
    <xf numFmtId="3" fontId="20" fillId="2" borderId="1" xfId="0" applyNumberFormat="1" applyFont="1" applyFill="1" applyBorder="1" applyAlignment="1" applyProtection="1">
      <alignment vertical="center" wrapText="1"/>
    </xf>
    <xf numFmtId="176" fontId="14" fillId="2" borderId="1" xfId="0" applyNumberFormat="1" applyFont="1" applyFill="1" applyBorder="1" applyAlignment="1"/>
    <xf numFmtId="0" fontId="30" fillId="2" borderId="1" xfId="16" applyFont="1" applyFill="1" applyBorder="1">
      <alignment vertical="center"/>
    </xf>
    <xf numFmtId="0" fontId="30" fillId="0" borderId="1" xfId="19" applyFont="1" applyFill="1" applyBorder="1">
      <alignment vertical="center"/>
    </xf>
    <xf numFmtId="3" fontId="20" fillId="0" borderId="1" xfId="0" applyNumberFormat="1" applyFont="1" applyFill="1" applyBorder="1" applyAlignment="1" applyProtection="1">
      <alignment vertical="center"/>
    </xf>
    <xf numFmtId="0" fontId="22" fillId="0" borderId="0" xfId="40" applyFill="1" applyAlignment="1">
      <alignment horizontal="left" vertical="center" indent="1"/>
    </xf>
    <xf numFmtId="0" fontId="22" fillId="0" borderId="0" xfId="40" applyFill="1">
      <alignment vertical="center"/>
    </xf>
    <xf numFmtId="0" fontId="31" fillId="0" borderId="0" xfId="25" applyFont="1" applyFill="1" applyBorder="1" applyAlignment="1">
      <alignment horizontal="right" vertical="center"/>
    </xf>
    <xf numFmtId="183" fontId="32" fillId="0" borderId="0" xfId="0" applyNumberFormat="1" applyFont="1" applyFill="1" applyBorder="1" applyAlignment="1" applyProtection="1">
      <alignment horizontal="right" vertical="center"/>
      <protection locked="0"/>
    </xf>
    <xf numFmtId="14" fontId="16" fillId="0" borderId="1" xfId="35" applyNumberFormat="1" applyFont="1" applyFill="1" applyBorder="1" applyAlignment="1" applyProtection="1">
      <alignment horizontal="center" vertical="center"/>
      <protection locked="0"/>
    </xf>
    <xf numFmtId="176" fontId="18" fillId="0" borderId="1" xfId="35" applyNumberFormat="1" applyFont="1" applyFill="1" applyBorder="1" applyAlignment="1" applyProtection="1">
      <alignment horizontal="center" vertical="center" wrapText="1"/>
      <protection locked="0"/>
    </xf>
    <xf numFmtId="0" fontId="16" fillId="0" borderId="1" xfId="41" applyFont="1" applyFill="1" applyBorder="1" applyAlignment="1">
      <alignment vertical="center"/>
    </xf>
    <xf numFmtId="176" fontId="19" fillId="0" borderId="1" xfId="25" applyNumberFormat="1" applyFont="1" applyFill="1" applyBorder="1" applyAlignment="1">
      <alignment horizontal="right" vertical="center"/>
    </xf>
    <xf numFmtId="0" fontId="17" fillId="2" borderId="1" xfId="40" applyFont="1" applyFill="1" applyBorder="1" applyAlignment="1">
      <alignment horizontal="left" vertical="center" indent="1"/>
    </xf>
    <xf numFmtId="176" fontId="20" fillId="0" borderId="1" xfId="0" applyNumberFormat="1" applyFont="1" applyFill="1" applyBorder="1" applyAlignment="1">
      <alignment vertical="center"/>
    </xf>
    <xf numFmtId="0" fontId="33" fillId="0" borderId="0" xfId="0" applyFont="1" applyFill="1">
      <alignment vertical="center"/>
    </xf>
    <xf numFmtId="0" fontId="34" fillId="0" borderId="0" xfId="0" applyFont="1" applyFill="1">
      <alignment vertical="center"/>
    </xf>
    <xf numFmtId="0" fontId="18" fillId="0" borderId="1" xfId="25" applyFont="1" applyFill="1" applyBorder="1">
      <alignment vertical="center"/>
    </xf>
    <xf numFmtId="176" fontId="16" fillId="0" borderId="1" xfId="41" applyNumberFormat="1" applyFont="1" applyFill="1" applyBorder="1" applyAlignment="1">
      <alignment horizontal="center" vertical="center"/>
    </xf>
    <xf numFmtId="0" fontId="20" fillId="0" borderId="8" xfId="0" applyFont="1" applyFill="1" applyBorder="1" applyAlignment="1">
      <alignment horizontal="center" vertical="center"/>
    </xf>
    <xf numFmtId="176" fontId="20" fillId="0" borderId="1" xfId="0" applyNumberFormat="1" applyFont="1" applyFill="1" applyBorder="1" applyAlignment="1">
      <alignment horizontal="center" vertical="center"/>
    </xf>
    <xf numFmtId="181" fontId="20" fillId="0" borderId="8" xfId="0" applyNumberFormat="1" applyFont="1" applyFill="1" applyBorder="1" applyAlignment="1">
      <alignment horizontal="center" vertical="center"/>
    </xf>
    <xf numFmtId="176" fontId="14" fillId="0" borderId="0" xfId="41" applyNumberFormat="1" applyFont="1" applyFill="1" applyAlignment="1">
      <alignment horizontal="right"/>
    </xf>
    <xf numFmtId="0" fontId="14" fillId="0" borderId="0" xfId="41" applyFont="1" applyFill="1"/>
    <xf numFmtId="0" fontId="17" fillId="0" borderId="0" xfId="25" applyFont="1" applyFill="1" applyBorder="1" applyAlignment="1">
      <alignment horizontal="right" vertical="center"/>
    </xf>
    <xf numFmtId="0" fontId="16" fillId="0" borderId="1" xfId="41" applyFont="1" applyFill="1" applyBorder="1" applyAlignment="1">
      <alignment horizontal="center" vertical="center"/>
    </xf>
    <xf numFmtId="176" fontId="35" fillId="0" borderId="1" xfId="19" applyNumberFormat="1" applyFont="1" applyFill="1" applyBorder="1">
      <alignment vertical="center"/>
    </xf>
    <xf numFmtId="183" fontId="17" fillId="0" borderId="1" xfId="25" applyNumberFormat="1" applyFont="1" applyFill="1" applyBorder="1">
      <alignment vertical="center"/>
    </xf>
    <xf numFmtId="0" fontId="17" fillId="0" borderId="1" xfId="25" applyFont="1" applyFill="1" applyBorder="1" applyAlignment="1">
      <alignment horizontal="left" vertical="center"/>
    </xf>
    <xf numFmtId="176" fontId="26" fillId="0" borderId="1" xfId="41" applyNumberFormat="1" applyFont="1" applyFill="1" applyBorder="1" applyAlignment="1">
      <alignment horizontal="right" vertical="center"/>
    </xf>
    <xf numFmtId="0" fontId="14" fillId="0" borderId="1" xfId="41" applyFont="1" applyFill="1" applyBorder="1"/>
    <xf numFmtId="185" fontId="17" fillId="0" borderId="1" xfId="25" applyNumberFormat="1" applyFont="1" applyFill="1" applyBorder="1" applyAlignment="1">
      <alignment horizontal="left" vertical="center"/>
    </xf>
    <xf numFmtId="185" fontId="17" fillId="0" borderId="1" xfId="25" applyNumberFormat="1" applyFont="1" applyFill="1" applyBorder="1" applyAlignment="1">
      <alignment horizontal="left" vertical="center" indent="1"/>
    </xf>
    <xf numFmtId="0" fontId="17" fillId="2" borderId="1" xfId="25" applyFont="1" applyFill="1" applyBorder="1">
      <alignment vertical="center"/>
    </xf>
    <xf numFmtId="185" fontId="17" fillId="0" borderId="1" xfId="25" applyNumberFormat="1" applyFont="1" applyFill="1" applyBorder="1" applyAlignment="1">
      <alignment vertical="center"/>
    </xf>
    <xf numFmtId="0" fontId="14" fillId="0" borderId="0" xfId="41" applyFont="1" applyFill="1" applyBorder="1"/>
    <xf numFmtId="0" fontId="36" fillId="0" borderId="0" xfId="0" applyFont="1" applyFill="1" applyAlignment="1">
      <alignment vertical="center"/>
    </xf>
    <xf numFmtId="0" fontId="37" fillId="0" borderId="0" xfId="0" applyFont="1" applyFill="1" applyAlignment="1">
      <alignment vertical="center"/>
    </xf>
    <xf numFmtId="0" fontId="22" fillId="0" borderId="0" xfId="25" applyBorder="1" applyAlignment="1">
      <alignment horizontal="right" vertical="center"/>
    </xf>
    <xf numFmtId="0" fontId="17" fillId="0" borderId="0" xfId="25" applyFont="1" applyBorder="1" applyAlignment="1">
      <alignment horizontal="right" vertical="center"/>
    </xf>
    <xf numFmtId="0" fontId="16" fillId="0" borderId="1" xfId="41" applyFont="1" applyFill="1" applyBorder="1" applyAlignment="1">
      <alignment horizontal="left" vertical="center"/>
    </xf>
    <xf numFmtId="0" fontId="24" fillId="0" borderId="1" xfId="0" applyFont="1" applyBorder="1" applyAlignment="1">
      <alignment vertical="center"/>
    </xf>
    <xf numFmtId="0" fontId="20" fillId="0" borderId="1" xfId="0" applyFont="1" applyFill="1" applyBorder="1" applyAlignment="1">
      <alignment vertical="center"/>
    </xf>
    <xf numFmtId="0" fontId="20" fillId="0" borderId="1" xfId="0" applyFont="1" applyBorder="1" applyAlignment="1">
      <alignment vertical="center"/>
    </xf>
    <xf numFmtId="0" fontId="38" fillId="0" borderId="0" xfId="35" applyFont="1" applyFill="1" applyAlignment="1" applyProtection="1">
      <alignment vertical="center" wrapText="1"/>
      <protection locked="0"/>
    </xf>
    <xf numFmtId="0" fontId="38" fillId="0" borderId="0" xfId="35" applyFill="1" applyAlignment="1" applyProtection="1">
      <alignment vertical="center"/>
      <protection locked="0"/>
    </xf>
    <xf numFmtId="176" fontId="38" fillId="0" borderId="0" xfId="35" applyNumberFormat="1" applyFill="1" applyAlignment="1" applyProtection="1">
      <alignment vertical="center"/>
      <protection locked="0"/>
    </xf>
    <xf numFmtId="0" fontId="17" fillId="2" borderId="0" xfId="16" applyFont="1" applyFill="1" applyBorder="1" applyAlignment="1">
      <alignment horizontal="right" vertical="center"/>
    </xf>
    <xf numFmtId="0" fontId="16" fillId="2" borderId="1" xfId="16" applyFont="1" applyFill="1" applyBorder="1" applyAlignment="1">
      <alignment horizontal="center" vertical="center" wrapText="1"/>
    </xf>
    <xf numFmtId="176" fontId="16" fillId="2" borderId="1" xfId="16" applyNumberFormat="1" applyFont="1" applyFill="1" applyBorder="1" applyAlignment="1">
      <alignment horizontal="center" vertical="center" wrapText="1"/>
    </xf>
    <xf numFmtId="49" fontId="39" fillId="2" borderId="1" xfId="0" applyNumberFormat="1" applyFont="1" applyFill="1" applyBorder="1" applyAlignment="1" applyProtection="1">
      <alignment vertical="center"/>
    </xf>
    <xf numFmtId="49" fontId="39" fillId="0" borderId="1" xfId="0" applyNumberFormat="1" applyFont="1" applyFill="1" applyBorder="1" applyAlignment="1" applyProtection="1">
      <alignment vertical="center"/>
    </xf>
    <xf numFmtId="0" fontId="36" fillId="0" borderId="0" xfId="16" applyFont="1" applyFill="1" applyAlignment="1">
      <alignment vertical="center"/>
    </xf>
    <xf numFmtId="49" fontId="37" fillId="0" borderId="0" xfId="16" applyNumberFormat="1" applyFont="1" applyFill="1" applyAlignment="1">
      <alignment vertical="center"/>
    </xf>
    <xf numFmtId="176" fontId="37" fillId="0" borderId="0" xfId="16" applyNumberFormat="1" applyFont="1" applyFill="1" applyAlignment="1">
      <alignment vertical="center"/>
    </xf>
    <xf numFmtId="0" fontId="37" fillId="0" borderId="0" xfId="16" applyFont="1" applyFill="1" applyAlignment="1">
      <alignment vertical="center"/>
    </xf>
    <xf numFmtId="49" fontId="16" fillId="0" borderId="1" xfId="42" applyNumberFormat="1" applyFont="1" applyFill="1" applyBorder="1" applyAlignment="1">
      <alignment horizontal="center" vertical="center"/>
    </xf>
    <xf numFmtId="176" fontId="16" fillId="0" borderId="1" xfId="35" applyNumberFormat="1" applyFont="1" applyFill="1" applyBorder="1" applyAlignment="1" applyProtection="1">
      <alignment horizontal="center" vertical="center" wrapText="1"/>
      <protection locked="0"/>
    </xf>
    <xf numFmtId="49" fontId="41" fillId="0" borderId="5" xfId="0" applyNumberFormat="1" applyFont="1" applyFill="1" applyBorder="1" applyAlignment="1">
      <alignment horizontal="left" vertical="center"/>
    </xf>
    <xf numFmtId="0" fontId="22" fillId="0" borderId="0" xfId="19" applyFill="1">
      <alignment vertical="center"/>
    </xf>
    <xf numFmtId="176" fontId="22" fillId="0" borderId="0" xfId="19" applyNumberFormat="1" applyFill="1">
      <alignment vertical="center"/>
    </xf>
    <xf numFmtId="186" fontId="22" fillId="0" borderId="0" xfId="19" applyNumberFormat="1" applyFill="1">
      <alignment vertical="center"/>
    </xf>
    <xf numFmtId="0" fontId="42" fillId="0" borderId="0" xfId="19" applyFont="1" applyFill="1" applyAlignment="1">
      <alignment horizontal="center" vertical="center"/>
    </xf>
    <xf numFmtId="176" fontId="42" fillId="0" borderId="0" xfId="19" applyNumberFormat="1" applyFont="1" applyFill="1" applyAlignment="1">
      <alignment horizontal="center" vertical="center"/>
    </xf>
    <xf numFmtId="186" fontId="42" fillId="0" borderId="0" xfId="19" applyNumberFormat="1" applyFont="1" applyFill="1" applyAlignment="1">
      <alignment horizontal="center" vertical="center"/>
    </xf>
    <xf numFmtId="0" fontId="16" fillId="0" borderId="1" xfId="19" applyFont="1" applyFill="1" applyBorder="1" applyAlignment="1">
      <alignment horizontal="center" vertical="center"/>
    </xf>
    <xf numFmtId="186" fontId="16" fillId="0" borderId="1" xfId="35" applyNumberFormat="1" applyFont="1" applyFill="1" applyBorder="1" applyAlignment="1" applyProtection="1">
      <alignment horizontal="center" vertical="center" wrapText="1"/>
      <protection locked="0"/>
    </xf>
    <xf numFmtId="0" fontId="16" fillId="0" borderId="1" xfId="35" applyFont="1" applyFill="1" applyBorder="1" applyAlignment="1" applyProtection="1">
      <alignment horizontal="center" vertical="center" wrapText="1"/>
      <protection locked="0"/>
    </xf>
    <xf numFmtId="178" fontId="35" fillId="0" borderId="1" xfId="19" applyNumberFormat="1" applyFont="1" applyFill="1" applyBorder="1" applyAlignment="1">
      <alignment horizontal="right" vertical="center"/>
    </xf>
    <xf numFmtId="0" fontId="16" fillId="0" borderId="1" xfId="50" applyFont="1" applyFill="1" applyBorder="1" applyAlignment="1" applyProtection="1">
      <alignment horizontal="left" vertical="center" wrapText="1"/>
      <protection locked="0"/>
    </xf>
    <xf numFmtId="176" fontId="30" fillId="0" borderId="1" xfId="19" applyNumberFormat="1" applyFont="1" applyFill="1" applyBorder="1" applyAlignment="1">
      <alignment horizontal="right" vertical="center"/>
    </xf>
    <xf numFmtId="186" fontId="30" fillId="0" borderId="1" xfId="19" applyNumberFormat="1" applyFont="1" applyFill="1" applyBorder="1" applyAlignment="1">
      <alignment horizontal="right" vertical="center"/>
    </xf>
    <xf numFmtId="178" fontId="30" fillId="0" borderId="1" xfId="19" applyNumberFormat="1" applyFont="1" applyFill="1" applyBorder="1" applyAlignment="1">
      <alignment horizontal="right" vertical="center"/>
    </xf>
    <xf numFmtId="178" fontId="22" fillId="0" borderId="0" xfId="19" applyNumberFormat="1" applyFill="1">
      <alignment vertical="center"/>
    </xf>
    <xf numFmtId="0" fontId="30" fillId="0" borderId="1" xfId="19" applyFont="1" applyFill="1" applyBorder="1" applyAlignment="1">
      <alignment vertical="center" wrapText="1"/>
    </xf>
    <xf numFmtId="0" fontId="13" fillId="0" borderId="1" xfId="19" applyFont="1" applyFill="1" applyBorder="1">
      <alignment vertical="center"/>
    </xf>
    <xf numFmtId="0" fontId="22" fillId="0" borderId="1" xfId="19" applyFill="1" applyBorder="1">
      <alignment vertical="center"/>
    </xf>
    <xf numFmtId="186" fontId="22" fillId="0" borderId="1" xfId="19" applyNumberFormat="1" applyFill="1" applyBorder="1">
      <alignment vertical="center"/>
    </xf>
    <xf numFmtId="0" fontId="35" fillId="0" borderId="1" xfId="19" applyFont="1" applyFill="1" applyBorder="1" applyAlignment="1">
      <alignment horizontal="right" vertical="center"/>
    </xf>
    <xf numFmtId="187" fontId="35" fillId="0" borderId="1" xfId="19" applyNumberFormat="1" applyFont="1" applyFill="1" applyBorder="1">
      <alignment vertical="center"/>
    </xf>
    <xf numFmtId="3" fontId="43" fillId="2" borderId="7" xfId="0" applyNumberFormat="1" applyFont="1" applyFill="1" applyBorder="1" applyAlignment="1" applyProtection="1">
      <alignment vertical="center"/>
    </xf>
    <xf numFmtId="0" fontId="44" fillId="3" borderId="9" xfId="0" applyNumberFormat="1" applyFont="1" applyFill="1" applyBorder="1" applyAlignment="1" applyProtection="1">
      <alignment vertical="center"/>
    </xf>
    <xf numFmtId="0" fontId="44" fillId="3" borderId="7" xfId="0" applyNumberFormat="1" applyFont="1" applyFill="1" applyBorder="1" applyAlignment="1" applyProtection="1">
      <alignment vertical="center"/>
    </xf>
    <xf numFmtId="0" fontId="44" fillId="2" borderId="1" xfId="0" applyNumberFormat="1" applyFont="1" applyFill="1" applyBorder="1" applyAlignment="1" applyProtection="1">
      <alignment vertical="center"/>
    </xf>
    <xf numFmtId="0" fontId="14" fillId="2" borderId="0" xfId="37" applyFont="1" applyFill="1" applyAlignment="1">
      <alignment vertical="center"/>
    </xf>
    <xf numFmtId="0" fontId="14" fillId="2" borderId="0" xfId="37" applyFont="1" applyFill="1">
      <alignment vertical="center"/>
    </xf>
    <xf numFmtId="0" fontId="16" fillId="2" borderId="1" xfId="25" applyFont="1" applyFill="1" applyBorder="1" applyAlignment="1">
      <alignment horizontal="center" vertical="center"/>
    </xf>
    <xf numFmtId="176" fontId="16" fillId="2" borderId="1" xfId="35" applyNumberFormat="1" applyFont="1" applyFill="1" applyBorder="1" applyAlignment="1" applyProtection="1">
      <alignment horizontal="center" vertical="center" wrapText="1"/>
      <protection locked="0"/>
    </xf>
    <xf numFmtId="0" fontId="16" fillId="2" borderId="1" xfId="35" applyFont="1" applyFill="1" applyBorder="1" applyAlignment="1" applyProtection="1">
      <alignment horizontal="center" vertical="center" wrapText="1"/>
      <protection locked="0"/>
    </xf>
    <xf numFmtId="0" fontId="16" fillId="2" borderId="1" xfId="17" applyFont="1" applyFill="1" applyBorder="1" applyAlignment="1">
      <alignment horizontal="center" vertical="center"/>
    </xf>
    <xf numFmtId="176" fontId="19" fillId="2" borderId="1" xfId="27" applyNumberFormat="1" applyFont="1" applyFill="1" applyBorder="1" applyAlignment="1">
      <alignment horizontal="right" vertical="center"/>
    </xf>
    <xf numFmtId="178" fontId="45" fillId="2" borderId="1" xfId="25" applyNumberFormat="1" applyFont="1" applyFill="1" applyBorder="1">
      <alignment vertical="center"/>
    </xf>
    <xf numFmtId="0" fontId="16" fillId="2" borderId="1" xfId="17" applyFont="1" applyFill="1" applyBorder="1" applyAlignment="1">
      <alignment horizontal="left" vertical="center"/>
    </xf>
    <xf numFmtId="176" fontId="26" fillId="2" borderId="1" xfId="27" applyNumberFormat="1" applyFont="1" applyFill="1" applyBorder="1" applyAlignment="1">
      <alignment horizontal="right" vertical="center"/>
    </xf>
    <xf numFmtId="178" fontId="17" fillId="2" borderId="1" xfId="25" applyNumberFormat="1" applyFont="1" applyFill="1" applyBorder="1">
      <alignment vertical="center"/>
    </xf>
    <xf numFmtId="176" fontId="17"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46" fillId="2" borderId="1" xfId="37" applyFont="1" applyFill="1" applyBorder="1" applyAlignment="1">
      <alignment horizontal="center" vertical="center"/>
    </xf>
    <xf numFmtId="0" fontId="47" fillId="2" borderId="1" xfId="17" applyFont="1" applyFill="1" applyBorder="1" applyAlignment="1">
      <alignment horizontal="left" vertical="center"/>
    </xf>
    <xf numFmtId="0" fontId="26" fillId="2" borderId="0" xfId="37" applyFont="1" applyFill="1">
      <alignment vertical="center"/>
    </xf>
    <xf numFmtId="0" fontId="14" fillId="2" borderId="0" xfId="9" applyFont="1" applyFill="1" applyAlignment="1"/>
    <xf numFmtId="0" fontId="22" fillId="2" borderId="0" xfId="9" applyFill="1" applyAlignment="1"/>
    <xf numFmtId="176" fontId="22" fillId="2" borderId="0" xfId="9" applyNumberFormat="1" applyFill="1" applyAlignment="1">
      <alignment horizontal="center" vertical="center"/>
    </xf>
    <xf numFmtId="0" fontId="29" fillId="2" borderId="0" xfId="9" applyFont="1" applyFill="1" applyAlignment="1">
      <alignment horizontal="center" vertical="center"/>
    </xf>
    <xf numFmtId="176" fontId="19" fillId="2" borderId="1" xfId="9" applyNumberFormat="1" applyFont="1" applyFill="1" applyBorder="1" applyAlignment="1">
      <alignment horizontal="right" vertical="center"/>
    </xf>
    <xf numFmtId="179" fontId="19" fillId="2" borderId="1" xfId="27" applyNumberFormat="1" applyFont="1" applyFill="1" applyBorder="1" applyAlignment="1">
      <alignment horizontal="right" vertical="center"/>
    </xf>
    <xf numFmtId="0" fontId="17" fillId="2" borderId="1" xfId="9" applyFont="1" applyFill="1" applyBorder="1">
      <alignment vertical="center"/>
    </xf>
    <xf numFmtId="179" fontId="28" fillId="2" borderId="1" xfId="27" applyNumberFormat="1" applyFont="1" applyFill="1" applyBorder="1" applyAlignment="1">
      <alignment horizontal="right" vertical="center"/>
    </xf>
    <xf numFmtId="176" fontId="14" fillId="2" borderId="1" xfId="27" applyNumberFormat="1" applyFont="1" applyFill="1" applyBorder="1" applyAlignment="1">
      <alignment horizontal="right" vertical="center"/>
    </xf>
    <xf numFmtId="176" fontId="14" fillId="2" borderId="1" xfId="27" applyNumberFormat="1" applyFont="1" applyFill="1" applyBorder="1" applyAlignment="1">
      <alignment horizontal="center" vertical="center"/>
    </xf>
    <xf numFmtId="0" fontId="22" fillId="2" borderId="1" xfId="9" applyFill="1" applyBorder="1">
      <alignment vertical="center"/>
    </xf>
    <xf numFmtId="0" fontId="22" fillId="2" borderId="1" xfId="9" applyFill="1" applyBorder="1" applyAlignment="1">
      <alignment vertical="center"/>
    </xf>
    <xf numFmtId="0" fontId="22" fillId="2" borderId="4" xfId="9" applyFill="1" applyBorder="1" applyAlignment="1"/>
    <xf numFmtId="176" fontId="22" fillId="2" borderId="4" xfId="9" applyNumberFormat="1" applyFill="1" applyBorder="1" applyAlignment="1">
      <alignment horizontal="center" vertical="center"/>
    </xf>
    <xf numFmtId="0" fontId="20" fillId="2" borderId="1" xfId="0" applyFont="1" applyFill="1" applyBorder="1" applyAlignment="1">
      <alignment horizontal="left" vertical="center"/>
    </xf>
    <xf numFmtId="176" fontId="22" fillId="2" borderId="1" xfId="9" applyNumberFormat="1" applyFill="1" applyBorder="1" applyAlignment="1">
      <alignment horizontal="center" vertical="center"/>
    </xf>
    <xf numFmtId="0" fontId="22" fillId="2" borderId="1" xfId="9" applyFill="1" applyBorder="1" applyAlignment="1"/>
    <xf numFmtId="0" fontId="14" fillId="2" borderId="1" xfId="9" applyFont="1" applyFill="1" applyBorder="1" applyAlignment="1"/>
    <xf numFmtId="177" fontId="48" fillId="2" borderId="1" xfId="9" applyNumberFormat="1" applyFont="1" applyFill="1" applyBorder="1" applyAlignment="1">
      <alignment vertical="center"/>
    </xf>
    <xf numFmtId="176" fontId="17" fillId="2" borderId="1" xfId="9" applyNumberFormat="1" applyFont="1" applyFill="1" applyBorder="1">
      <alignment vertical="center"/>
    </xf>
    <xf numFmtId="186" fontId="19" fillId="2" borderId="1" xfId="9" applyNumberFormat="1" applyFont="1" applyFill="1" applyBorder="1" applyAlignment="1">
      <alignment horizontal="right" vertical="center"/>
    </xf>
    <xf numFmtId="176" fontId="14" fillId="2" borderId="0" xfId="9" applyNumberFormat="1" applyFont="1" applyFill="1" applyAlignment="1"/>
    <xf numFmtId="176" fontId="29" fillId="0" borderId="0" xfId="25" applyNumberFormat="1" applyFont="1" applyFill="1" applyAlignment="1">
      <alignment horizontal="center" vertical="center"/>
    </xf>
    <xf numFmtId="0" fontId="49" fillId="0" borderId="0" xfId="25" applyFont="1" applyFill="1" applyAlignment="1">
      <alignment horizontal="right" vertical="center"/>
    </xf>
    <xf numFmtId="183" fontId="26" fillId="2" borderId="0" xfId="0" applyNumberFormat="1" applyFont="1" applyFill="1" applyBorder="1" applyAlignment="1" applyProtection="1">
      <alignment horizontal="right" vertical="center"/>
      <protection locked="0"/>
    </xf>
    <xf numFmtId="176" fontId="16" fillId="2" borderId="1" xfId="0" applyNumberFormat="1" applyFont="1" applyFill="1" applyBorder="1" applyAlignment="1">
      <alignment horizontal="center" vertical="center"/>
    </xf>
    <xf numFmtId="0" fontId="18" fillId="2" borderId="1" xfId="25" applyFont="1" applyFill="1" applyBorder="1">
      <alignment vertical="center"/>
    </xf>
    <xf numFmtId="0" fontId="22" fillId="0" borderId="6" xfId="40" applyFill="1" applyBorder="1" applyAlignment="1">
      <alignment vertical="center" wrapText="1"/>
    </xf>
    <xf numFmtId="0" fontId="48" fillId="0" borderId="0" xfId="39" applyFont="1" applyFill="1"/>
    <xf numFmtId="177" fontId="14" fillId="0" borderId="0" xfId="39" applyNumberFormat="1" applyFont="1" applyFill="1" applyAlignment="1">
      <alignment vertical="center"/>
    </xf>
    <xf numFmtId="0" fontId="14" fillId="0" borderId="0" xfId="39" applyFont="1" applyFill="1"/>
    <xf numFmtId="0" fontId="31" fillId="0" borderId="3" xfId="25" applyFont="1" applyFill="1" applyBorder="1" applyAlignment="1">
      <alignment horizontal="center" vertical="center"/>
    </xf>
    <xf numFmtId="0" fontId="16" fillId="0" borderId="1" xfId="39" applyFont="1" applyFill="1" applyBorder="1" applyAlignment="1">
      <alignment horizontal="center" vertical="center"/>
    </xf>
    <xf numFmtId="176" fontId="16" fillId="0" borderId="1" xfId="39" applyNumberFormat="1" applyFont="1" applyFill="1" applyBorder="1" applyAlignment="1">
      <alignment horizontal="center" vertical="center"/>
    </xf>
    <xf numFmtId="0" fontId="16" fillId="0" borderId="1" xfId="39" applyFont="1" applyFill="1" applyBorder="1" applyAlignment="1">
      <alignment horizontal="left" vertical="center"/>
    </xf>
    <xf numFmtId="176" fontId="51" fillId="0" borderId="1" xfId="0" applyNumberFormat="1" applyFont="1" applyFill="1" applyBorder="1" applyAlignment="1" applyProtection="1">
      <alignment horizontal="right" vertical="center"/>
    </xf>
    <xf numFmtId="0" fontId="52" fillId="0" borderId="1" xfId="0" applyNumberFormat="1" applyFont="1" applyFill="1" applyBorder="1" applyAlignment="1" applyProtection="1">
      <alignment horizontal="left" vertical="center"/>
    </xf>
    <xf numFmtId="0" fontId="20" fillId="0" borderId="1" xfId="0" applyNumberFormat="1" applyFont="1" applyFill="1" applyBorder="1" applyAlignment="1" applyProtection="1">
      <alignment horizontal="left" vertical="center"/>
    </xf>
    <xf numFmtId="176" fontId="26" fillId="0" borderId="1" xfId="0" applyNumberFormat="1" applyFont="1" applyFill="1" applyBorder="1" applyAlignment="1" applyProtection="1">
      <alignment horizontal="right" vertical="center"/>
    </xf>
    <xf numFmtId="177" fontId="14" fillId="0" borderId="0" xfId="39" applyNumberFormat="1" applyFont="1" applyFill="1"/>
    <xf numFmtId="177" fontId="48" fillId="0" borderId="0" xfId="39" applyNumberFormat="1" applyFont="1" applyFill="1"/>
    <xf numFmtId="0" fontId="33" fillId="0" borderId="0" xfId="25" applyFont="1" applyFill="1" applyAlignment="1">
      <alignment horizontal="left" vertical="center" wrapText="1"/>
    </xf>
    <xf numFmtId="0" fontId="14" fillId="2" borderId="0" xfId="39" applyFont="1" applyFill="1" applyAlignment="1">
      <alignment vertical="center"/>
    </xf>
    <xf numFmtId="176" fontId="14" fillId="2" borderId="0" xfId="39" applyNumberFormat="1" applyFont="1" applyFill="1"/>
    <xf numFmtId="177" fontId="14" fillId="2" borderId="0" xfId="39" applyNumberFormat="1" applyFont="1" applyFill="1" applyAlignment="1">
      <alignment vertical="center"/>
    </xf>
    <xf numFmtId="0" fontId="14" fillId="2" borderId="0" xfId="39" applyFont="1" applyFill="1"/>
    <xf numFmtId="187" fontId="16" fillId="4" borderId="1" xfId="25" applyNumberFormat="1" applyFont="1" applyFill="1" applyBorder="1" applyAlignment="1">
      <alignment horizontal="center" vertical="center" wrapText="1"/>
    </xf>
    <xf numFmtId="188" fontId="16" fillId="2" borderId="1" xfId="35" applyNumberFormat="1" applyFont="1" applyFill="1" applyBorder="1" applyAlignment="1" applyProtection="1">
      <alignment horizontal="center" vertical="center" wrapText="1"/>
      <protection locked="0"/>
    </xf>
    <xf numFmtId="10" fontId="16" fillId="2" borderId="1" xfId="35" applyNumberFormat="1" applyFont="1" applyFill="1" applyBorder="1" applyAlignment="1" applyProtection="1">
      <alignment horizontal="center" vertical="center" wrapText="1"/>
      <protection locked="0"/>
    </xf>
    <xf numFmtId="178" fontId="53" fillId="2" borderId="1" xfId="25" applyNumberFormat="1" applyFont="1" applyFill="1" applyBorder="1">
      <alignment vertical="center"/>
    </xf>
    <xf numFmtId="0" fontId="16" fillId="2" borderId="1" xfId="39" applyFont="1" applyFill="1" applyBorder="1" applyAlignment="1">
      <alignment horizontal="left" vertical="center"/>
    </xf>
    <xf numFmtId="0" fontId="17" fillId="2" borderId="1" xfId="25" applyFont="1" applyFill="1" applyBorder="1" applyAlignment="1">
      <alignment vertical="center"/>
    </xf>
    <xf numFmtId="176" fontId="17" fillId="2" borderId="1" xfId="25" applyNumberFormat="1" applyFont="1" applyFill="1" applyBorder="1" applyAlignment="1">
      <alignment horizontal="right" vertical="center"/>
    </xf>
    <xf numFmtId="176" fontId="17" fillId="2" borderId="1" xfId="25" applyNumberFormat="1" applyFont="1" applyFill="1" applyBorder="1" applyAlignment="1">
      <alignment vertical="center"/>
    </xf>
    <xf numFmtId="0" fontId="30" fillId="2" borderId="1" xfId="19" applyFont="1" applyFill="1" applyBorder="1">
      <alignment vertical="center"/>
    </xf>
    <xf numFmtId="0" fontId="14" fillId="2" borderId="1" xfId="39" applyFont="1" applyFill="1" applyBorder="1"/>
    <xf numFmtId="176" fontId="11" fillId="2" borderId="0" xfId="25" applyNumberFormat="1" applyFont="1" applyFill="1" applyAlignment="1">
      <alignment horizontal="left" vertical="center"/>
    </xf>
    <xf numFmtId="0" fontId="22" fillId="2" borderId="0" xfId="25" applyFill="1" applyBorder="1" applyAlignment="1">
      <alignment horizontal="center" vertical="center"/>
    </xf>
    <xf numFmtId="176" fontId="22" fillId="2" borderId="0" xfId="25" applyNumberFormat="1"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30" fillId="2" borderId="1" xfId="19" applyFont="1" applyFill="1" applyBorder="1" applyAlignment="1">
      <alignment vertical="center" wrapText="1"/>
    </xf>
    <xf numFmtId="0" fontId="22" fillId="0" borderId="0" xfId="40" applyFill="1" applyAlignment="1">
      <alignment horizontal="left" vertical="center" indent="2"/>
    </xf>
    <xf numFmtId="0" fontId="31" fillId="0" borderId="0" xfId="25" applyFont="1" applyFill="1" applyBorder="1" applyAlignment="1">
      <alignment horizontal="left" vertical="center" indent="2"/>
    </xf>
    <xf numFmtId="183" fontId="54" fillId="0" borderId="0" xfId="0" applyNumberFormat="1" applyFont="1" applyFill="1" applyBorder="1" applyAlignment="1" applyProtection="1">
      <alignment horizontal="right" vertical="center"/>
      <protection locked="0"/>
    </xf>
    <xf numFmtId="0" fontId="55" fillId="0" borderId="1" xfId="41" applyFont="1" applyFill="1" applyBorder="1" applyAlignment="1">
      <alignment vertical="center"/>
    </xf>
    <xf numFmtId="176" fontId="24" fillId="0" borderId="1" xfId="25" applyNumberFormat="1" applyFont="1" applyFill="1" applyBorder="1" applyAlignment="1">
      <alignment horizontal="right" vertical="center"/>
    </xf>
    <xf numFmtId="0" fontId="37" fillId="0" borderId="8" xfId="41" applyFont="1" applyFill="1" applyBorder="1" applyAlignment="1">
      <alignment vertical="center"/>
    </xf>
    <xf numFmtId="185" fontId="32" fillId="0" borderId="8" xfId="40" applyNumberFormat="1" applyFont="1" applyFill="1" applyBorder="1" applyAlignment="1">
      <alignment vertical="center"/>
    </xf>
    <xf numFmtId="183" fontId="32" fillId="0" borderId="1" xfId="40" applyNumberFormat="1" applyFont="1" applyFill="1" applyBorder="1">
      <alignment vertical="center"/>
    </xf>
    <xf numFmtId="0" fontId="17" fillId="0" borderId="1" xfId="40" applyFont="1" applyFill="1" applyBorder="1" applyAlignment="1">
      <alignment horizontal="left" vertical="center" indent="1"/>
    </xf>
    <xf numFmtId="183" fontId="22" fillId="0" borderId="0" xfId="40" applyNumberFormat="1" applyFill="1">
      <alignment vertical="center"/>
    </xf>
    <xf numFmtId="0" fontId="22" fillId="0" borderId="1" xfId="40" applyFill="1" applyBorder="1">
      <alignment vertical="center"/>
    </xf>
    <xf numFmtId="176" fontId="18" fillId="0" borderId="8" xfId="35" applyNumberFormat="1" applyFont="1" applyFill="1" applyBorder="1" applyAlignment="1" applyProtection="1">
      <alignment horizontal="center" vertical="center" wrapText="1"/>
      <protection locked="0"/>
    </xf>
    <xf numFmtId="176" fontId="24" fillId="0" borderId="1" xfId="25" applyNumberFormat="1" applyFont="1" applyFill="1" applyBorder="1">
      <alignment vertical="center"/>
    </xf>
    <xf numFmtId="0" fontId="22" fillId="0" borderId="3" xfId="25" applyFill="1" applyBorder="1" applyAlignment="1">
      <alignment vertical="center"/>
    </xf>
    <xf numFmtId="183" fontId="53" fillId="0" borderId="1" xfId="25" applyNumberFormat="1" applyFont="1" applyFill="1" applyBorder="1">
      <alignment vertical="center"/>
    </xf>
    <xf numFmtId="183" fontId="14" fillId="0" borderId="0" xfId="41" applyNumberFormat="1" applyFont="1" applyFill="1"/>
    <xf numFmtId="0" fontId="17" fillId="0" borderId="1" xfId="25" applyFont="1" applyFill="1" applyBorder="1" applyAlignment="1">
      <alignment vertical="center" wrapText="1"/>
    </xf>
    <xf numFmtId="183" fontId="17" fillId="2" borderId="1" xfId="25" applyNumberFormat="1" applyFont="1" applyFill="1" applyBorder="1">
      <alignment vertical="center"/>
    </xf>
    <xf numFmtId="183" fontId="48" fillId="0" borderId="1" xfId="41" applyNumberFormat="1" applyFont="1" applyFill="1" applyBorder="1"/>
    <xf numFmtId="0" fontId="31" fillId="0" borderId="0" xfId="25" applyFont="1" applyFill="1" applyBorder="1" applyAlignment="1">
      <alignment horizontal="left" vertical="center" wrapText="1"/>
    </xf>
    <xf numFmtId="0" fontId="24" fillId="0" borderId="0" xfId="0" applyFont="1" applyFill="1" applyAlignment="1">
      <alignment vertical="center"/>
    </xf>
    <xf numFmtId="176" fontId="56" fillId="2" borderId="0" xfId="0" applyNumberFormat="1" applyFont="1" applyFill="1" applyAlignment="1">
      <alignment vertical="center"/>
    </xf>
    <xf numFmtId="0" fontId="37" fillId="0" borderId="0" xfId="0" applyFont="1" applyFill="1" applyBorder="1" applyAlignment="1">
      <alignment vertical="center"/>
    </xf>
    <xf numFmtId="0" fontId="36" fillId="0" borderId="0" xfId="0" applyFont="1" applyFill="1" applyBorder="1" applyAlignment="1">
      <alignment vertical="center"/>
    </xf>
    <xf numFmtId="176" fontId="57" fillId="2" borderId="0" xfId="25" applyNumberFormat="1" applyFont="1" applyFill="1" applyAlignment="1">
      <alignment horizontal="center" vertical="center"/>
    </xf>
    <xf numFmtId="176" fontId="58" fillId="2" borderId="1" xfId="41" applyNumberFormat="1" applyFont="1" applyFill="1" applyBorder="1" applyAlignment="1">
      <alignment horizontal="center" vertical="center"/>
    </xf>
    <xf numFmtId="0" fontId="18" fillId="0" borderId="1" xfId="50" applyFont="1" applyFill="1" applyBorder="1" applyAlignment="1" applyProtection="1">
      <alignment horizontal="left" vertical="center" wrapText="1"/>
      <protection locked="0"/>
    </xf>
    <xf numFmtId="0" fontId="49" fillId="0" borderId="1" xfId="0" applyFont="1" applyBorder="1">
      <alignment vertical="center"/>
    </xf>
    <xf numFmtId="0" fontId="24" fillId="0" borderId="0" xfId="0" applyFont="1" applyFill="1" applyBorder="1" applyAlignment="1">
      <alignment vertical="center"/>
    </xf>
    <xf numFmtId="0" fontId="39" fillId="0" borderId="1" xfId="0" applyFont="1" applyBorder="1">
      <alignment vertical="center"/>
    </xf>
    <xf numFmtId="0" fontId="22" fillId="0" borderId="0" xfId="25" applyFill="1" applyAlignment="1">
      <alignment horizontal="left" vertical="center"/>
    </xf>
    <xf numFmtId="0" fontId="22" fillId="0" borderId="0" xfId="25" applyFill="1">
      <alignment vertical="center"/>
    </xf>
    <xf numFmtId="187" fontId="22" fillId="4" borderId="0" xfId="25" applyNumberFormat="1" applyFill="1">
      <alignment vertical="center"/>
    </xf>
    <xf numFmtId="176" fontId="22" fillId="0" borderId="0" xfId="25" applyNumberFormat="1" applyFill="1">
      <alignment vertical="center"/>
    </xf>
    <xf numFmtId="188" fontId="22" fillId="0" borderId="0" xfId="25" applyNumberFormat="1" applyFill="1">
      <alignment vertical="center"/>
    </xf>
    <xf numFmtId="10" fontId="22" fillId="0" borderId="0" xfId="25" applyNumberFormat="1" applyFill="1">
      <alignment vertical="center"/>
    </xf>
    <xf numFmtId="0" fontId="60" fillId="0" borderId="0" xfId="25" applyFont="1" applyFill="1" applyAlignment="1">
      <alignment horizontal="center" vertical="center"/>
    </xf>
    <xf numFmtId="187" fontId="60" fillId="4" borderId="0" xfId="25" applyNumberFormat="1" applyFont="1" applyFill="1" applyAlignment="1">
      <alignment horizontal="center" vertical="center"/>
    </xf>
    <xf numFmtId="176" fontId="60" fillId="0" borderId="0" xfId="25" applyNumberFormat="1" applyFont="1" applyFill="1" applyAlignment="1">
      <alignment horizontal="center" vertical="center"/>
    </xf>
    <xf numFmtId="188" fontId="60" fillId="0" borderId="0" xfId="25" applyNumberFormat="1" applyFont="1" applyFill="1" applyAlignment="1">
      <alignment horizontal="center" vertical="center"/>
    </xf>
    <xf numFmtId="10" fontId="60" fillId="0" borderId="0" xfId="25" applyNumberFormat="1" applyFont="1" applyFill="1" applyAlignment="1">
      <alignment horizontal="center" vertical="center"/>
    </xf>
    <xf numFmtId="0" fontId="16" fillId="2" borderId="1" xfId="50" applyFont="1" applyFill="1" applyBorder="1" applyAlignment="1" applyProtection="1">
      <alignment horizontal="left" vertical="center" wrapText="1"/>
      <protection locked="0"/>
    </xf>
    <xf numFmtId="176" fontId="30" fillId="2" borderId="1" xfId="19" applyNumberFormat="1" applyFont="1" applyFill="1" applyBorder="1" applyAlignment="1">
      <alignment horizontal="right" vertical="center"/>
    </xf>
    <xf numFmtId="187" fontId="17" fillId="4" borderId="1" xfId="25" applyNumberFormat="1" applyFont="1" applyFill="1" applyBorder="1" applyAlignment="1">
      <alignment vertical="center"/>
    </xf>
    <xf numFmtId="187" fontId="30" fillId="4" borderId="1" xfId="19" applyNumberFormat="1" applyFont="1" applyFill="1" applyBorder="1">
      <alignment vertical="center"/>
    </xf>
    <xf numFmtId="0" fontId="22" fillId="0" borderId="1" xfId="25" applyFill="1" applyBorder="1">
      <alignment vertical="center"/>
    </xf>
    <xf numFmtId="187" fontId="22" fillId="4" borderId="1" xfId="25" applyNumberFormat="1" applyFill="1" applyBorder="1">
      <alignment vertical="center"/>
    </xf>
    <xf numFmtId="0" fontId="22" fillId="2" borderId="1" xfId="25" applyFill="1" applyBorder="1">
      <alignment vertical="center"/>
    </xf>
    <xf numFmtId="176" fontId="22" fillId="2" borderId="1" xfId="19" applyNumberFormat="1" applyFill="1" applyBorder="1">
      <alignment vertical="center"/>
    </xf>
    <xf numFmtId="176" fontId="22" fillId="2" borderId="1" xfId="25" applyNumberFormat="1" applyFill="1" applyBorder="1">
      <alignment vertical="center"/>
    </xf>
    <xf numFmtId="176" fontId="30" fillId="2" borderId="1" xfId="19" applyNumberFormat="1" applyFont="1" applyFill="1" applyBorder="1">
      <alignment vertical="center"/>
    </xf>
    <xf numFmtId="0" fontId="30" fillId="2" borderId="0" xfId="19" applyFont="1" applyFill="1" applyBorder="1">
      <alignment vertical="center"/>
    </xf>
    <xf numFmtId="189" fontId="61" fillId="0" borderId="0" xfId="29" applyNumberFormat="1" applyFont="1" applyBorder="1" applyAlignment="1">
      <alignment vertical="center"/>
    </xf>
    <xf numFmtId="41" fontId="62" fillId="2" borderId="0" xfId="11" applyFont="1" applyFill="1" applyBorder="1" applyAlignment="1">
      <alignment vertical="center"/>
    </xf>
    <xf numFmtId="41" fontId="62" fillId="0" borderId="0" xfId="11" applyFont="1" applyFill="1" applyBorder="1" applyAlignment="1">
      <alignment vertical="center"/>
    </xf>
    <xf numFmtId="189" fontId="61" fillId="0" borderId="0" xfId="29" applyNumberFormat="1" applyFont="1" applyAlignment="1">
      <alignment vertical="center"/>
    </xf>
    <xf numFmtId="176" fontId="61" fillId="0" borderId="0" xfId="11" applyNumberFormat="1" applyFont="1" applyAlignment="1">
      <alignment vertical="center"/>
    </xf>
    <xf numFmtId="188" fontId="61" fillId="0" borderId="0" xfId="29" applyNumberFormat="1" applyFont="1" applyAlignment="1">
      <alignment vertical="center"/>
    </xf>
    <xf numFmtId="0" fontId="11" fillId="0" borderId="0" xfId="25" applyFont="1" applyFill="1" applyAlignment="1">
      <alignment vertical="center"/>
    </xf>
    <xf numFmtId="176" fontId="11" fillId="0" borderId="0" xfId="25" applyNumberFormat="1" applyFont="1" applyFill="1" applyAlignment="1">
      <alignment vertical="center"/>
    </xf>
    <xf numFmtId="188" fontId="11" fillId="0" borderId="0" xfId="25" applyNumberFormat="1" applyFont="1" applyFill="1" applyAlignment="1">
      <alignment vertical="center"/>
    </xf>
    <xf numFmtId="176" fontId="61" fillId="0" borderId="0" xfId="11" applyNumberFormat="1" applyFont="1" applyFill="1" applyBorder="1" applyAlignment="1" applyProtection="1">
      <alignment horizontal="center" vertical="center"/>
    </xf>
    <xf numFmtId="188" fontId="28" fillId="3" borderId="0" xfId="29" applyNumberFormat="1" applyFont="1" applyFill="1" applyBorder="1" applyAlignment="1" applyProtection="1">
      <alignment horizontal="right" vertical="center"/>
    </xf>
    <xf numFmtId="189" fontId="64" fillId="3" borderId="1" xfId="41" applyNumberFormat="1" applyFont="1" applyFill="1" applyBorder="1" applyAlignment="1" applyProtection="1">
      <alignment horizontal="center" vertical="center"/>
    </xf>
    <xf numFmtId="176" fontId="64" fillId="3" borderId="1" xfId="11" applyNumberFormat="1" applyFont="1" applyFill="1" applyBorder="1" applyAlignment="1" applyProtection="1">
      <alignment horizontal="center" vertical="center"/>
    </xf>
    <xf numFmtId="188" fontId="64" fillId="2" borderId="1" xfId="29" applyNumberFormat="1" applyFont="1" applyFill="1" applyBorder="1" applyAlignment="1">
      <alignment horizontal="center" vertical="center" wrapText="1"/>
    </xf>
    <xf numFmtId="189" fontId="16" fillId="3" borderId="1" xfId="41" applyNumberFormat="1" applyFont="1" applyFill="1" applyBorder="1" applyAlignment="1" applyProtection="1">
      <alignment horizontal="left" vertical="center" wrapText="1"/>
    </xf>
    <xf numFmtId="183" fontId="26" fillId="2" borderId="1" xfId="11" applyNumberFormat="1" applyFont="1" applyFill="1" applyBorder="1" applyAlignment="1" applyProtection="1">
      <alignment horizontal="right" vertical="center"/>
    </xf>
    <xf numFmtId="176" fontId="19" fillId="2" borderId="1" xfId="11" applyNumberFormat="1" applyFont="1" applyFill="1" applyBorder="1" applyAlignment="1" applyProtection="1">
      <alignment horizontal="right" vertical="center"/>
    </xf>
    <xf numFmtId="178" fontId="19" fillId="2" borderId="1" xfId="29" applyNumberFormat="1" applyFont="1" applyFill="1" applyBorder="1" applyAlignment="1" applyProtection="1">
      <alignment horizontal="right" vertical="center"/>
    </xf>
    <xf numFmtId="189" fontId="26" fillId="0" borderId="1" xfId="41" applyNumberFormat="1" applyFont="1" applyFill="1" applyBorder="1" applyAlignment="1" applyProtection="1">
      <alignment horizontal="left" vertical="center" wrapText="1" indent="2"/>
    </xf>
    <xf numFmtId="43" fontId="62" fillId="0" borderId="0" xfId="11" applyNumberFormat="1" applyFont="1" applyFill="1" applyBorder="1" applyAlignment="1">
      <alignment vertical="center"/>
    </xf>
    <xf numFmtId="189" fontId="16" fillId="0" borderId="1" xfId="41" applyNumberFormat="1" applyFont="1" applyFill="1" applyBorder="1" applyAlignment="1" applyProtection="1">
      <alignment horizontal="left" vertical="center" wrapText="1"/>
    </xf>
    <xf numFmtId="188" fontId="61" fillId="0" borderId="0" xfId="11" applyNumberFormat="1" applyFont="1" applyAlignment="1">
      <alignment vertical="center"/>
    </xf>
    <xf numFmtId="189" fontId="61" fillId="0" borderId="0" xfId="29" applyNumberFormat="1" applyFont="1" applyAlignment="1">
      <alignment horizontal="right" vertical="center"/>
    </xf>
    <xf numFmtId="41" fontId="61" fillId="2" borderId="0" xfId="11" applyFont="1" applyFill="1" applyAlignment="1">
      <alignment vertical="center"/>
    </xf>
    <xf numFmtId="188" fontId="61" fillId="2" borderId="0" xfId="29" applyNumberFormat="1" applyFont="1" applyFill="1" applyAlignment="1">
      <alignment vertical="center"/>
    </xf>
    <xf numFmtId="0" fontId="11" fillId="0" borderId="0" xfId="25" applyFont="1" applyFill="1" applyAlignment="1">
      <alignment horizontal="right" vertical="center"/>
    </xf>
    <xf numFmtId="0" fontId="65" fillId="0" borderId="0" xfId="25" applyFont="1" applyFill="1" applyAlignment="1">
      <alignment vertical="center"/>
    </xf>
    <xf numFmtId="41" fontId="61" fillId="2" borderId="0" xfId="11" applyFont="1" applyFill="1" applyBorder="1" applyAlignment="1" applyProtection="1">
      <alignment horizontal="center" vertical="center"/>
    </xf>
    <xf numFmtId="188" fontId="28" fillId="2" borderId="0" xfId="29" applyNumberFormat="1" applyFont="1" applyFill="1" applyBorder="1" applyAlignment="1" applyProtection="1">
      <alignment horizontal="right" vertical="center"/>
    </xf>
    <xf numFmtId="41" fontId="64" fillId="2" borderId="1" xfId="11" applyFont="1" applyFill="1" applyBorder="1" applyAlignment="1" applyProtection="1">
      <alignment horizontal="center" vertical="center"/>
    </xf>
    <xf numFmtId="183" fontId="19" fillId="2" borderId="1" xfId="11" applyNumberFormat="1" applyFont="1" applyFill="1" applyBorder="1" applyAlignment="1" applyProtection="1">
      <alignment horizontal="right" vertical="center"/>
    </xf>
    <xf numFmtId="179" fontId="19" fillId="2" borderId="1" xfId="29" applyNumberFormat="1" applyFont="1" applyFill="1" applyBorder="1" applyAlignment="1" applyProtection="1">
      <alignment horizontal="right" vertical="center"/>
    </xf>
    <xf numFmtId="189" fontId="26" fillId="0" borderId="1" xfId="41" applyNumberFormat="1" applyFont="1" applyFill="1" applyBorder="1" applyAlignment="1" applyProtection="1">
      <alignment horizontal="left" vertical="center" wrapText="1" indent="1"/>
    </xf>
    <xf numFmtId="189" fontId="16" fillId="0" borderId="1" xfId="41" applyNumberFormat="1" applyFont="1" applyFill="1" applyBorder="1" applyAlignment="1" applyProtection="1">
      <alignment horizontal="right" vertical="center" wrapText="1"/>
    </xf>
    <xf numFmtId="189" fontId="16" fillId="3" borderId="1" xfId="41" applyNumberFormat="1" applyFont="1" applyFill="1" applyBorder="1" applyAlignment="1" applyProtection="1">
      <alignment horizontal="right" vertical="center" wrapText="1"/>
    </xf>
    <xf numFmtId="189" fontId="26" fillId="0" borderId="1" xfId="41" applyNumberFormat="1" applyFont="1" applyFill="1" applyBorder="1" applyAlignment="1" applyProtection="1">
      <alignment horizontal="left" vertical="center" wrapText="1"/>
    </xf>
    <xf numFmtId="189" fontId="26" fillId="0" borderId="1" xfId="41" applyNumberFormat="1" applyFont="1" applyFill="1" applyBorder="1" applyAlignment="1" applyProtection="1">
      <alignment horizontal="right" vertical="center" wrapText="1"/>
    </xf>
    <xf numFmtId="188" fontId="19" fillId="2" borderId="1" xfId="29" applyNumberFormat="1" applyFont="1" applyFill="1" applyBorder="1" applyAlignment="1" applyProtection="1">
      <alignment horizontal="right" vertical="center"/>
    </xf>
    <xf numFmtId="178" fontId="61" fillId="0" borderId="0" xfId="29" applyNumberFormat="1" applyFont="1" applyBorder="1" applyAlignment="1">
      <alignment vertical="center"/>
    </xf>
    <xf numFmtId="190" fontId="61" fillId="0" borderId="0" xfId="29" applyNumberFormat="1" applyFont="1" applyBorder="1" applyAlignment="1">
      <alignment vertical="center"/>
    </xf>
    <xf numFmtId="4" fontId="20" fillId="0" borderId="19" xfId="0" applyNumberFormat="1" applyFont="1" applyFill="1" applyBorder="1" applyAlignment="1" applyProtection="1">
      <alignment horizontal="right" vertical="center"/>
    </xf>
    <xf numFmtId="181" fontId="19" fillId="2" borderId="1" xfId="11" applyNumberFormat="1" applyFont="1" applyFill="1" applyBorder="1" applyAlignment="1" applyProtection="1">
      <alignment horizontal="right" vertical="center"/>
    </xf>
    <xf numFmtId="181" fontId="20" fillId="0" borderId="19" xfId="0" applyNumberFormat="1" applyFont="1" applyFill="1" applyBorder="1" applyAlignment="1" applyProtection="1">
      <alignment horizontal="right" vertical="center"/>
    </xf>
    <xf numFmtId="181" fontId="26" fillId="2" borderId="1" xfId="11" applyNumberFormat="1" applyFont="1" applyFill="1" applyBorder="1" applyAlignment="1" applyProtection="1">
      <alignment horizontal="right" vertical="center"/>
    </xf>
    <xf numFmtId="190" fontId="26" fillId="2" borderId="1" xfId="11" applyNumberFormat="1" applyFont="1" applyFill="1" applyBorder="1" applyAlignment="1" applyProtection="1">
      <alignment horizontal="right" vertical="center"/>
    </xf>
    <xf numFmtId="190" fontId="19" fillId="2" borderId="1" xfId="11" applyNumberFormat="1" applyFont="1" applyFill="1" applyBorder="1" applyAlignment="1" applyProtection="1">
      <alignment horizontal="right" vertical="center"/>
    </xf>
    <xf numFmtId="190" fontId="22" fillId="0" borderId="19" xfId="16" applyNumberFormat="1" applyFill="1" applyBorder="1">
      <alignment vertical="center"/>
    </xf>
    <xf numFmtId="187" fontId="30" fillId="0" borderId="1" xfId="19" applyNumberFormat="1" applyFont="1" applyFill="1" applyBorder="1" applyAlignment="1">
      <alignment horizontal="right" vertical="center"/>
    </xf>
    <xf numFmtId="191" fontId="35" fillId="0" borderId="1" xfId="19" applyNumberFormat="1" applyFont="1" applyFill="1" applyBorder="1">
      <alignment vertical="center"/>
    </xf>
    <xf numFmtId="191" fontId="30" fillId="0" borderId="1" xfId="19" applyNumberFormat="1" applyFont="1" applyFill="1" applyBorder="1" applyAlignment="1">
      <alignment horizontal="right" vertical="center"/>
    </xf>
    <xf numFmtId="190" fontId="30" fillId="2" borderId="1" xfId="19" applyNumberFormat="1" applyFont="1" applyFill="1" applyBorder="1" applyAlignment="1">
      <alignment horizontal="right" vertical="center"/>
    </xf>
    <xf numFmtId="191" fontId="20" fillId="0" borderId="19" xfId="0" applyNumberFormat="1" applyFont="1" applyFill="1" applyBorder="1" applyAlignment="1" applyProtection="1">
      <alignment horizontal="right" vertical="center"/>
    </xf>
    <xf numFmtId="191" fontId="26" fillId="2" borderId="1" xfId="11" applyNumberFormat="1" applyFont="1" applyFill="1" applyBorder="1" applyAlignment="1" applyProtection="1">
      <alignment horizontal="right" vertical="center"/>
    </xf>
    <xf numFmtId="191" fontId="17" fillId="4" borderId="1" xfId="25" applyNumberFormat="1" applyFont="1" applyFill="1" applyBorder="1" applyAlignment="1">
      <alignment vertical="center"/>
    </xf>
    <xf numFmtId="191" fontId="30" fillId="4" borderId="1" xfId="19" applyNumberFormat="1" applyFont="1" applyFill="1" applyBorder="1">
      <alignment vertical="center"/>
    </xf>
    <xf numFmtId="190" fontId="17" fillId="2" borderId="1" xfId="25" applyNumberFormat="1" applyFont="1" applyFill="1" applyBorder="1" applyAlignment="1">
      <alignment horizontal="right" vertical="center"/>
    </xf>
    <xf numFmtId="191" fontId="30" fillId="4" borderId="1" xfId="19" applyNumberFormat="1" applyFont="1" applyFill="1" applyBorder="1" applyAlignment="1">
      <alignment horizontal="right" vertical="center"/>
    </xf>
    <xf numFmtId="191" fontId="17" fillId="4" borderId="1" xfId="25" applyNumberFormat="1" applyFont="1" applyFill="1" applyBorder="1">
      <alignment vertical="center"/>
    </xf>
    <xf numFmtId="181" fontId="53" fillId="2" borderId="1" xfId="25" applyNumberFormat="1" applyFont="1" applyFill="1" applyBorder="1">
      <alignment vertical="center"/>
    </xf>
    <xf numFmtId="190" fontId="17" fillId="2" borderId="1" xfId="25" applyNumberFormat="1" applyFont="1" applyFill="1" applyBorder="1">
      <alignment vertical="center"/>
    </xf>
    <xf numFmtId="190" fontId="30" fillId="2" borderId="1" xfId="19" applyNumberFormat="1" applyFont="1" applyFill="1" applyBorder="1">
      <alignment vertical="center"/>
    </xf>
    <xf numFmtId="191" fontId="17" fillId="4" borderId="1" xfId="25" applyNumberFormat="1" applyFont="1" applyFill="1" applyBorder="1" applyAlignment="1">
      <alignment horizontal="right" vertical="center"/>
    </xf>
    <xf numFmtId="191" fontId="35" fillId="4" borderId="1" xfId="19" applyNumberFormat="1" applyFont="1" applyFill="1" applyBorder="1">
      <alignment vertical="center"/>
    </xf>
    <xf numFmtId="191" fontId="53" fillId="2" borderId="1" xfId="25" applyNumberFormat="1" applyFont="1" applyFill="1" applyBorder="1">
      <alignment vertical="center"/>
    </xf>
    <xf numFmtId="191" fontId="30" fillId="2" borderId="1" xfId="19" applyNumberFormat="1" applyFont="1" applyFill="1" applyBorder="1" applyAlignment="1">
      <alignment horizontal="right" vertical="center"/>
    </xf>
    <xf numFmtId="191" fontId="17" fillId="2" borderId="1" xfId="25" applyNumberFormat="1" applyFont="1" applyFill="1" applyBorder="1" applyAlignment="1">
      <alignment vertical="center"/>
    </xf>
    <xf numFmtId="191" fontId="17" fillId="2" borderId="1" xfId="25" applyNumberFormat="1" applyFont="1" applyFill="1" applyBorder="1" applyAlignment="1">
      <alignment horizontal="right" vertical="center"/>
    </xf>
    <xf numFmtId="191" fontId="17" fillId="2" borderId="1" xfId="25" applyNumberFormat="1" applyFont="1" applyFill="1" applyBorder="1">
      <alignment vertical="center"/>
    </xf>
    <xf numFmtId="191" fontId="22" fillId="2" borderId="1" xfId="19" applyNumberFormat="1" applyFill="1" applyBorder="1">
      <alignment vertical="center"/>
    </xf>
    <xf numFmtId="191" fontId="22" fillId="2" borderId="1" xfId="25" applyNumberFormat="1" applyFill="1" applyBorder="1">
      <alignment vertical="center"/>
    </xf>
    <xf numFmtId="191" fontId="30" fillId="2" borderId="1" xfId="19" applyNumberFormat="1" applyFont="1" applyFill="1" applyBorder="1">
      <alignment vertical="center"/>
    </xf>
    <xf numFmtId="191" fontId="19" fillId="2" borderId="1" xfId="29" applyNumberFormat="1" applyFont="1" applyFill="1" applyBorder="1" applyAlignment="1" applyProtection="1">
      <alignment horizontal="right" vertical="center"/>
    </xf>
    <xf numFmtId="189" fontId="61" fillId="0" borderId="19" xfId="29" applyNumberFormat="1" applyFont="1" applyBorder="1" applyAlignment="1">
      <alignment vertical="center"/>
    </xf>
    <xf numFmtId="181" fontId="19" fillId="2" borderId="1" xfId="29" applyNumberFormat="1" applyFont="1" applyFill="1" applyBorder="1" applyAlignment="1" applyProtection="1">
      <alignment horizontal="right" vertical="center"/>
    </xf>
    <xf numFmtId="190" fontId="51" fillId="2" borderId="19" xfId="2" applyNumberFormat="1" applyFont="1" applyFill="1" applyBorder="1" applyAlignment="1" applyProtection="1">
      <alignment horizontal="right" vertical="center"/>
    </xf>
    <xf numFmtId="190" fontId="51" fillId="2" borderId="19" xfId="0" applyNumberFormat="1" applyFont="1" applyFill="1" applyBorder="1" applyAlignment="1" applyProtection="1">
      <alignment horizontal="right" vertical="center"/>
    </xf>
    <xf numFmtId="190" fontId="26" fillId="2" borderId="19" xfId="0" applyNumberFormat="1" applyFont="1" applyFill="1" applyBorder="1" applyAlignment="1" applyProtection="1">
      <alignment horizontal="right" vertical="center"/>
    </xf>
    <xf numFmtId="190" fontId="26" fillId="2" borderId="19" xfId="0" applyNumberFormat="1" applyFont="1" applyFill="1" applyBorder="1" applyAlignment="1">
      <alignment vertical="center"/>
    </xf>
    <xf numFmtId="190" fontId="51" fillId="2" borderId="19" xfId="0" applyNumberFormat="1" applyFont="1" applyFill="1" applyBorder="1" applyAlignment="1">
      <alignment vertical="center"/>
    </xf>
    <xf numFmtId="0" fontId="84" fillId="0" borderId="19" xfId="0" applyFont="1" applyBorder="1">
      <alignment vertical="center"/>
    </xf>
    <xf numFmtId="0" fontId="20" fillId="0" borderId="20" xfId="0" applyNumberFormat="1" applyFont="1" applyFill="1" applyBorder="1" applyAlignment="1" applyProtection="1">
      <alignment horizontal="left" vertical="center"/>
    </xf>
    <xf numFmtId="181" fontId="53" fillId="0" borderId="1" xfId="25" applyNumberFormat="1" applyFont="1" applyFill="1" applyBorder="1">
      <alignment vertical="center"/>
    </xf>
    <xf numFmtId="181" fontId="17" fillId="0" borderId="1" xfId="25" applyNumberFormat="1" applyFont="1" applyFill="1" applyBorder="1">
      <alignment vertical="center"/>
    </xf>
    <xf numFmtId="181" fontId="48" fillId="0" borderId="1" xfId="41" applyNumberFormat="1" applyFont="1" applyFill="1" applyBorder="1"/>
    <xf numFmtId="191" fontId="53" fillId="5" borderId="1" xfId="25" applyNumberFormat="1" applyFont="1" applyFill="1" applyBorder="1">
      <alignment vertical="center"/>
    </xf>
    <xf numFmtId="191" fontId="17" fillId="5" borderId="1" xfId="25" applyNumberFormat="1" applyFont="1" applyFill="1" applyBorder="1" applyAlignment="1">
      <alignment vertical="center"/>
    </xf>
    <xf numFmtId="191" fontId="17" fillId="5" borderId="1" xfId="25" applyNumberFormat="1" applyFont="1" applyFill="1" applyBorder="1">
      <alignment vertical="center"/>
    </xf>
    <xf numFmtId="191" fontId="20" fillId="2" borderId="1" xfId="0" applyNumberFormat="1" applyFont="1" applyFill="1" applyBorder="1" applyAlignment="1" applyProtection="1">
      <alignment vertical="center"/>
    </xf>
    <xf numFmtId="191" fontId="20" fillId="5" borderId="1" xfId="0" applyNumberFormat="1" applyFont="1" applyFill="1" applyBorder="1" applyAlignment="1">
      <alignment horizontal="right" vertical="center"/>
    </xf>
    <xf numFmtId="191" fontId="20" fillId="5" borderId="1" xfId="0" applyNumberFormat="1" applyFont="1" applyFill="1" applyBorder="1" applyAlignment="1">
      <alignment horizontal="left" vertical="center"/>
    </xf>
    <xf numFmtId="191" fontId="26" fillId="2" borderId="1" xfId="0" applyNumberFormat="1" applyFont="1" applyFill="1" applyBorder="1" applyAlignment="1">
      <alignment horizontal="right" vertical="center"/>
    </xf>
    <xf numFmtId="191" fontId="26" fillId="2" borderId="1" xfId="39" applyNumberFormat="1" applyFont="1" applyFill="1" applyBorder="1" applyAlignment="1">
      <alignment horizontal="right" vertical="center"/>
    </xf>
    <xf numFmtId="191" fontId="30" fillId="5" borderId="1" xfId="19" applyNumberFormat="1" applyFont="1" applyFill="1" applyBorder="1">
      <alignment vertical="center"/>
    </xf>
    <xf numFmtId="191" fontId="14" fillId="5" borderId="1" xfId="39" applyNumberFormat="1" applyFont="1" applyFill="1" applyBorder="1"/>
    <xf numFmtId="191" fontId="14" fillId="2" borderId="1" xfId="39" applyNumberFormat="1" applyFont="1" applyFill="1" applyBorder="1"/>
    <xf numFmtId="191" fontId="26" fillId="2" borderId="1" xfId="2" applyNumberFormat="1" applyFont="1" applyFill="1" applyBorder="1" applyAlignment="1">
      <alignment horizontal="right" vertical="center"/>
    </xf>
    <xf numFmtId="191" fontId="26" fillId="2" borderId="1" xfId="2" applyNumberFormat="1" applyFont="1" applyFill="1" applyBorder="1" applyAlignment="1">
      <alignment horizontal="right"/>
    </xf>
    <xf numFmtId="191" fontId="14" fillId="2" borderId="1" xfId="2" applyNumberFormat="1" applyFont="1" applyFill="1" applyBorder="1" applyAlignment="1"/>
    <xf numFmtId="191" fontId="53" fillId="0" borderId="1" xfId="25" applyNumberFormat="1" applyFont="1" applyFill="1" applyBorder="1">
      <alignment vertical="center"/>
    </xf>
    <xf numFmtId="190" fontId="53" fillId="2" borderId="1" xfId="25" applyNumberFormat="1" applyFont="1" applyFill="1" applyBorder="1">
      <alignment vertical="center"/>
    </xf>
    <xf numFmtId="190" fontId="20" fillId="2" borderId="1" xfId="0" applyNumberFormat="1" applyFont="1" applyFill="1" applyBorder="1" applyAlignment="1" applyProtection="1">
      <alignment vertical="center"/>
    </xf>
    <xf numFmtId="190" fontId="17" fillId="2" borderId="1" xfId="25" applyNumberFormat="1" applyFont="1" applyFill="1" applyBorder="1" applyAlignment="1">
      <alignment vertical="center"/>
    </xf>
    <xf numFmtId="190" fontId="26" fillId="2" borderId="1" xfId="0" applyNumberFormat="1" applyFont="1" applyFill="1" applyBorder="1" applyAlignment="1">
      <alignment horizontal="right" vertical="center"/>
    </xf>
    <xf numFmtId="190" fontId="26" fillId="2" borderId="1" xfId="39" applyNumberFormat="1" applyFont="1" applyFill="1" applyBorder="1" applyAlignment="1">
      <alignment horizontal="right" vertical="center"/>
    </xf>
    <xf numFmtId="190" fontId="14" fillId="2" borderId="1" xfId="39" applyNumberFormat="1" applyFont="1" applyFill="1" applyBorder="1"/>
    <xf numFmtId="191" fontId="20" fillId="5" borderId="1" xfId="0" applyNumberFormat="1" applyFont="1" applyFill="1" applyBorder="1" applyAlignment="1" applyProtection="1">
      <alignment vertical="center"/>
    </xf>
    <xf numFmtId="191" fontId="30" fillId="5" borderId="1" xfId="19" applyNumberFormat="1" applyFont="1" applyFill="1" applyBorder="1" applyAlignment="1">
      <alignment vertical="center" wrapText="1"/>
    </xf>
    <xf numFmtId="190" fontId="35" fillId="0" borderId="1" xfId="19" applyNumberFormat="1" applyFont="1" applyFill="1" applyBorder="1">
      <alignment vertical="center"/>
    </xf>
    <xf numFmtId="190" fontId="30" fillId="0" borderId="1" xfId="19" applyNumberFormat="1" applyFont="1" applyFill="1" applyBorder="1" applyAlignment="1">
      <alignment horizontal="right" vertical="center"/>
    </xf>
    <xf numFmtId="190" fontId="22" fillId="0" borderId="1" xfId="19" applyNumberFormat="1" applyFill="1" applyBorder="1">
      <alignment vertical="center"/>
    </xf>
    <xf numFmtId="190" fontId="17" fillId="0" borderId="1" xfId="25" applyNumberFormat="1" applyFont="1" applyFill="1" applyBorder="1" applyAlignment="1">
      <alignment horizontal="right" vertical="center"/>
    </xf>
    <xf numFmtId="190" fontId="22" fillId="0" borderId="0" xfId="19" applyNumberFormat="1" applyFill="1">
      <alignment vertical="center"/>
    </xf>
    <xf numFmtId="190" fontId="41" fillId="0" borderId="5" xfId="0" applyNumberFormat="1" applyFont="1" applyFill="1" applyBorder="1" applyAlignment="1">
      <alignment horizontal="right" vertical="center"/>
    </xf>
    <xf numFmtId="49" fontId="19" fillId="0" borderId="19" xfId="0" applyNumberFormat="1" applyFont="1" applyFill="1" applyBorder="1" applyAlignment="1" applyProtection="1">
      <alignment vertical="center"/>
    </xf>
    <xf numFmtId="190" fontId="19" fillId="0" borderId="19" xfId="0" applyNumberFormat="1" applyFont="1" applyFill="1" applyBorder="1" applyAlignment="1" applyProtection="1">
      <alignment horizontal="right" vertical="center"/>
    </xf>
    <xf numFmtId="190" fontId="37" fillId="0" borderId="0" xfId="16" applyNumberFormat="1" applyFont="1" applyFill="1" applyAlignment="1">
      <alignment vertical="center"/>
    </xf>
    <xf numFmtId="190" fontId="24" fillId="2" borderId="1" xfId="42" applyNumberFormat="1" applyFont="1" applyFill="1" applyBorder="1" applyAlignment="1">
      <alignment horizontal="right" vertical="center"/>
    </xf>
    <xf numFmtId="190" fontId="39" fillId="2" borderId="1" xfId="0" applyNumberFormat="1" applyFont="1" applyFill="1" applyBorder="1" applyAlignment="1" applyProtection="1">
      <alignment horizontal="right" vertical="center"/>
    </xf>
    <xf numFmtId="190" fontId="40" fillId="2" borderId="1" xfId="16" applyNumberFormat="1" applyFont="1" applyFill="1" applyBorder="1" applyAlignment="1">
      <alignment horizontal="right" vertical="center"/>
    </xf>
    <xf numFmtId="190" fontId="30" fillId="2" borderId="1" xfId="16" applyNumberFormat="1" applyFont="1" applyFill="1" applyBorder="1" applyAlignment="1">
      <alignment horizontal="right" vertical="center"/>
    </xf>
    <xf numFmtId="190" fontId="39" fillId="0" borderId="1" xfId="0" applyNumberFormat="1" applyFont="1" applyFill="1" applyBorder="1" applyAlignment="1" applyProtection="1">
      <alignment horizontal="right" vertical="center"/>
    </xf>
    <xf numFmtId="190" fontId="40" fillId="0" borderId="1" xfId="16" applyNumberFormat="1" applyFont="1" applyFill="1" applyBorder="1" applyAlignment="1">
      <alignment horizontal="right" vertical="center"/>
    </xf>
    <xf numFmtId="181" fontId="24" fillId="2" borderId="1" xfId="0" applyNumberFormat="1" applyFont="1" applyFill="1" applyBorder="1" applyAlignment="1">
      <alignment horizontal="right" vertical="center"/>
    </xf>
    <xf numFmtId="181" fontId="20" fillId="2" borderId="1" xfId="0" applyNumberFormat="1" applyFont="1" applyFill="1" applyBorder="1" applyAlignment="1">
      <alignment horizontal="right" vertical="center"/>
    </xf>
    <xf numFmtId="190" fontId="17" fillId="0" borderId="1" xfId="25" applyNumberFormat="1" applyFont="1" applyFill="1" applyBorder="1">
      <alignment vertical="center"/>
    </xf>
    <xf numFmtId="190" fontId="26" fillId="0" borderId="1" xfId="41" applyNumberFormat="1" applyFont="1" applyFill="1" applyBorder="1" applyAlignment="1">
      <alignment horizontal="right" vertical="center"/>
    </xf>
    <xf numFmtId="190" fontId="19" fillId="2" borderId="1" xfId="0" applyNumberFormat="1" applyFont="1" applyFill="1" applyBorder="1" applyAlignment="1">
      <alignment horizontal="right" vertical="center"/>
    </xf>
    <xf numFmtId="190" fontId="26" fillId="0" borderId="1" xfId="0" applyNumberFormat="1" applyFont="1" applyFill="1" applyBorder="1" applyAlignment="1">
      <alignment horizontal="right" vertical="center"/>
    </xf>
    <xf numFmtId="190" fontId="14" fillId="2" borderId="1" xfId="0" applyNumberFormat="1" applyFont="1" applyFill="1" applyBorder="1" applyAlignment="1"/>
    <xf numFmtId="190" fontId="20" fillId="0" borderId="5" xfId="0" applyNumberFormat="1" applyFont="1" applyBorder="1" applyAlignment="1"/>
    <xf numFmtId="189" fontId="63" fillId="3" borderId="0" xfId="29" quotePrefix="1" applyNumberFormat="1" applyFont="1" applyFill="1" applyAlignment="1" applyProtection="1">
      <alignment horizontal="center" vertical="center"/>
    </xf>
    <xf numFmtId="189" fontId="63" fillId="3" borderId="0" xfId="29" applyNumberFormat="1" applyFont="1" applyFill="1" applyAlignment="1" applyProtection="1">
      <alignment horizontal="center" vertical="center"/>
    </xf>
    <xf numFmtId="189" fontId="31" fillId="0" borderId="6" xfId="29" applyNumberFormat="1" applyFont="1" applyBorder="1" applyAlignment="1">
      <alignment horizontal="left" vertical="center" wrapText="1"/>
    </xf>
    <xf numFmtId="189" fontId="31" fillId="0" borderId="6" xfId="29" applyNumberFormat="1" applyFont="1" applyBorder="1" applyAlignment="1">
      <alignment horizontal="left" vertical="center"/>
    </xf>
    <xf numFmtId="0" fontId="11" fillId="0" borderId="0" xfId="25" applyFont="1" applyFill="1" applyAlignment="1">
      <alignment horizontal="left" vertical="center"/>
    </xf>
    <xf numFmtId="0" fontId="59" fillId="0" borderId="0" xfId="25" applyFont="1" applyFill="1" applyAlignment="1">
      <alignment horizontal="center" vertical="center"/>
    </xf>
    <xf numFmtId="0" fontId="22" fillId="2" borderId="6" xfId="25" applyFont="1" applyFill="1" applyBorder="1" applyAlignment="1">
      <alignment horizontal="left" vertical="center" wrapText="1"/>
    </xf>
    <xf numFmtId="0" fontId="15" fillId="0" borderId="0" xfId="25" applyFont="1" applyFill="1" applyAlignment="1">
      <alignment horizontal="center" vertical="center"/>
    </xf>
    <xf numFmtId="0" fontId="22" fillId="0" borderId="3" xfId="25" applyFill="1" applyBorder="1" applyAlignment="1">
      <alignment horizontal="right" vertical="center"/>
    </xf>
    <xf numFmtId="0" fontId="22" fillId="0" borderId="6" xfId="25" applyFill="1" applyBorder="1" applyAlignment="1">
      <alignment vertical="center" wrapText="1"/>
    </xf>
    <xf numFmtId="0" fontId="31" fillId="2" borderId="6" xfId="25" applyFont="1" applyFill="1" applyBorder="1" applyAlignment="1">
      <alignment horizontal="left" vertical="center" wrapText="1"/>
    </xf>
    <xf numFmtId="0" fontId="31" fillId="0" borderId="0" xfId="25" applyFont="1" applyFill="1" applyBorder="1" applyAlignment="1">
      <alignment horizontal="center" vertical="center"/>
    </xf>
    <xf numFmtId="0" fontId="11" fillId="2" borderId="0" xfId="25" applyFont="1" applyFill="1" applyAlignment="1">
      <alignment horizontal="left" vertical="center"/>
    </xf>
    <xf numFmtId="0" fontId="15" fillId="2" borderId="0" xfId="25" applyFont="1" applyFill="1" applyAlignment="1">
      <alignment horizontal="center" vertical="center"/>
    </xf>
    <xf numFmtId="0" fontId="22" fillId="2" borderId="3" xfId="25" applyFill="1" applyBorder="1" applyAlignment="1">
      <alignment horizontal="center" vertical="center"/>
    </xf>
    <xf numFmtId="0" fontId="22" fillId="2" borderId="6" xfId="25" applyFill="1" applyBorder="1" applyAlignment="1">
      <alignment horizontal="left" vertical="center" wrapText="1"/>
    </xf>
    <xf numFmtId="0" fontId="4" fillId="0" borderId="0" xfId="25" applyFont="1" applyFill="1" applyAlignment="1">
      <alignment horizontal="left" vertical="center"/>
    </xf>
    <xf numFmtId="0" fontId="50" fillId="0" borderId="0" xfId="25" applyFont="1" applyFill="1" applyAlignment="1">
      <alignment horizontal="center" vertical="center"/>
    </xf>
    <xf numFmtId="0" fontId="31" fillId="0" borderId="0" xfId="25" applyFont="1" applyFill="1" applyAlignment="1">
      <alignment horizontal="left" vertical="center" wrapText="1"/>
    </xf>
    <xf numFmtId="0" fontId="17" fillId="2" borderId="3" xfId="9" applyFont="1" applyFill="1" applyBorder="1" applyAlignment="1">
      <alignment horizontal="right" vertical="center"/>
    </xf>
    <xf numFmtId="0" fontId="22" fillId="2" borderId="0" xfId="9" applyFill="1" applyAlignment="1">
      <alignment horizontal="left" vertical="center" wrapText="1"/>
    </xf>
    <xf numFmtId="183" fontId="16" fillId="2" borderId="0" xfId="17" applyNumberFormat="1" applyFont="1" applyFill="1" applyBorder="1" applyAlignment="1">
      <alignment horizontal="center" vertical="center"/>
    </xf>
    <xf numFmtId="0" fontId="16" fillId="2" borderId="0" xfId="17" applyFont="1" applyFill="1" applyBorder="1" applyAlignment="1">
      <alignment horizontal="center" vertical="center"/>
    </xf>
    <xf numFmtId="0" fontId="22" fillId="2" borderId="0" xfId="9" applyFont="1" applyFill="1" applyAlignment="1">
      <alignment horizontal="left" vertical="center" wrapText="1"/>
    </xf>
    <xf numFmtId="0" fontId="22" fillId="0" borderId="3" xfId="25" applyBorder="1" applyAlignment="1">
      <alignment horizontal="right" vertical="center"/>
    </xf>
    <xf numFmtId="0" fontId="22" fillId="0" borderId="6" xfId="19" applyFont="1" applyFill="1" applyBorder="1" applyAlignment="1">
      <alignment horizontal="left" vertical="center" wrapText="1"/>
    </xf>
    <xf numFmtId="0" fontId="22" fillId="0" borderId="3" xfId="16" applyFill="1" applyBorder="1" applyAlignment="1">
      <alignment horizontal="right" vertical="center"/>
    </xf>
    <xf numFmtId="0" fontId="20" fillId="0" borderId="21" xfId="16" applyFont="1" applyFill="1" applyBorder="1" applyAlignment="1">
      <alignment horizontal="left" vertical="center" wrapText="1"/>
    </xf>
    <xf numFmtId="0" fontId="20" fillId="0" borderId="0" xfId="16" applyFont="1" applyFill="1" applyAlignment="1">
      <alignment horizontal="left" vertical="center" wrapText="1"/>
    </xf>
    <xf numFmtId="0" fontId="22" fillId="0" borderId="0" xfId="16" applyFont="1" applyFill="1" applyAlignment="1">
      <alignment horizontal="left" vertical="center" wrapText="1"/>
    </xf>
    <xf numFmtId="0" fontId="16" fillId="2" borderId="1" xfId="16" applyFont="1" applyFill="1" applyBorder="1" applyAlignment="1">
      <alignment horizontal="center" vertical="center" wrapText="1"/>
    </xf>
    <xf numFmtId="0" fontId="37" fillId="0" borderId="0" xfId="16" applyFont="1" applyFill="1" applyBorder="1" applyAlignment="1">
      <alignment horizontal="center" vertical="center"/>
    </xf>
    <xf numFmtId="0" fontId="22" fillId="2" borderId="3" xfId="16" applyFill="1" applyBorder="1" applyAlignment="1">
      <alignment horizontal="center" vertical="center"/>
    </xf>
    <xf numFmtId="176" fontId="16" fillId="2" borderId="1" xfId="16" applyNumberFormat="1" applyFont="1" applyFill="1" applyBorder="1" applyAlignment="1">
      <alignment horizontal="center" vertical="center" wrapText="1"/>
    </xf>
    <xf numFmtId="0" fontId="37" fillId="0" borderId="0" xfId="0" applyFont="1" applyFill="1" applyBorder="1" applyAlignment="1">
      <alignment horizontal="center" vertical="center"/>
    </xf>
    <xf numFmtId="0" fontId="22" fillId="2" borderId="6" xfId="16" applyFont="1" applyFill="1" applyBorder="1" applyAlignment="1">
      <alignment horizontal="left" vertical="center" wrapText="1"/>
    </xf>
    <xf numFmtId="0" fontId="22" fillId="0" borderId="3" xfId="25" applyFill="1" applyBorder="1" applyAlignment="1">
      <alignment horizontal="center" vertical="center"/>
    </xf>
    <xf numFmtId="0" fontId="22" fillId="2" borderId="0" xfId="19" applyFont="1" applyFill="1" applyAlignment="1">
      <alignment horizontal="left" vertical="center" wrapText="1"/>
    </xf>
    <xf numFmtId="0" fontId="22" fillId="2" borderId="6" xfId="19" applyFont="1" applyFill="1" applyBorder="1" applyAlignment="1">
      <alignment horizontal="left" vertical="center" wrapText="1"/>
    </xf>
    <xf numFmtId="14" fontId="16" fillId="0" borderId="4" xfId="35" applyNumberFormat="1" applyFont="1" applyFill="1" applyBorder="1" applyAlignment="1" applyProtection="1">
      <alignment horizontal="center" vertical="center"/>
      <protection locked="0"/>
    </xf>
    <xf numFmtId="14" fontId="16" fillId="0" borderId="7" xfId="35" applyNumberFormat="1" applyFont="1" applyFill="1" applyBorder="1" applyAlignment="1" applyProtection="1">
      <alignment horizontal="center" vertical="center"/>
      <protection locked="0"/>
    </xf>
    <xf numFmtId="176" fontId="18" fillId="0" borderId="4" xfId="35" applyNumberFormat="1" applyFont="1" applyFill="1" applyBorder="1" applyAlignment="1" applyProtection="1">
      <alignment horizontal="center" vertical="center" wrapText="1"/>
      <protection locked="0"/>
    </xf>
    <xf numFmtId="176" fontId="18" fillId="0" borderId="7" xfId="35" applyNumberFormat="1" applyFont="1" applyFill="1" applyBorder="1" applyAlignment="1" applyProtection="1">
      <alignment horizontal="center" vertical="center" wrapText="1"/>
      <protection locked="0"/>
    </xf>
    <xf numFmtId="0" fontId="22" fillId="2" borderId="6" xfId="40" applyFill="1" applyBorder="1" applyAlignment="1">
      <alignment horizontal="left" vertical="center" wrapText="1"/>
    </xf>
    <xf numFmtId="0" fontId="22" fillId="0" borderId="0" xfId="40" applyFill="1" applyAlignment="1">
      <alignment horizontal="left" vertical="center" wrapText="1"/>
    </xf>
    <xf numFmtId="0" fontId="22" fillId="2" borderId="0" xfId="40" applyFill="1" applyAlignment="1">
      <alignment horizontal="left" vertical="center" wrapText="1"/>
    </xf>
    <xf numFmtId="0" fontId="6" fillId="0" borderId="0" xfId="48" applyFont="1" applyBorder="1" applyAlignment="1">
      <alignment horizontal="center" vertical="center" wrapText="1"/>
    </xf>
    <xf numFmtId="0" fontId="7" fillId="0" borderId="0" xfId="48" applyFont="1" applyBorder="1" applyAlignment="1">
      <alignment horizontal="right" vertical="center" wrapText="1"/>
    </xf>
    <xf numFmtId="0" fontId="7" fillId="0" borderId="0" xfId="48" applyFont="1" applyBorder="1" applyAlignment="1">
      <alignment vertical="center" wrapText="1"/>
    </xf>
    <xf numFmtId="0" fontId="7" fillId="0" borderId="0" xfId="49" applyFont="1" applyBorder="1" applyAlignment="1">
      <alignment vertical="center" wrapText="1"/>
    </xf>
    <xf numFmtId="0" fontId="12" fillId="0" borderId="1" xfId="49" applyFont="1" applyBorder="1" applyAlignment="1">
      <alignment horizontal="center" vertical="center" wrapText="1"/>
    </xf>
    <xf numFmtId="0" fontId="6" fillId="0" borderId="0" xfId="49" applyFont="1" applyBorder="1" applyAlignment="1">
      <alignment horizontal="center" vertical="center" wrapText="1"/>
    </xf>
    <xf numFmtId="0" fontId="7" fillId="0" borderId="2" xfId="49" applyFont="1" applyBorder="1" applyAlignment="1">
      <alignment vertical="center" wrapText="1"/>
    </xf>
    <xf numFmtId="0" fontId="6" fillId="0" borderId="0" xfId="34" applyFont="1" applyBorder="1" applyAlignment="1">
      <alignment horizontal="center" vertical="center" wrapText="1"/>
    </xf>
    <xf numFmtId="0" fontId="7" fillId="0" borderId="0" xfId="34" applyFont="1" applyBorder="1" applyAlignment="1">
      <alignment horizontal="right" vertical="center" wrapText="1"/>
    </xf>
    <xf numFmtId="0" fontId="7" fillId="0" borderId="0" xfId="34" applyFont="1" applyBorder="1" applyAlignment="1">
      <alignment vertical="center" wrapText="1"/>
    </xf>
    <xf numFmtId="181" fontId="24" fillId="2" borderId="1" xfId="0" applyNumberFormat="1" applyFont="1" applyFill="1" applyBorder="1" applyAlignment="1" applyProtection="1">
      <alignment vertical="center"/>
    </xf>
    <xf numFmtId="181" fontId="26" fillId="2" borderId="1" xfId="0" applyNumberFormat="1" applyFont="1" applyFill="1" applyBorder="1" applyAlignment="1">
      <alignment horizontal="right" vertical="center"/>
    </xf>
  </cellXfs>
  <cellStyles count="68">
    <cellStyle name="百分比 2" xfId="4"/>
    <cellStyle name="标题 1 2" xfId="7"/>
    <cellStyle name="标题 2 2" xfId="21"/>
    <cellStyle name="标题 3 2" xfId="22"/>
    <cellStyle name="标题 4 2" xfId="23"/>
    <cellStyle name="标题 5" xfId="3"/>
    <cellStyle name="差 2" xfId="24"/>
    <cellStyle name="常规" xfId="0" builtinId="0"/>
    <cellStyle name="常规 10" xfId="17"/>
    <cellStyle name="常规 10 2" xfId="20"/>
    <cellStyle name="常规 2" xfId="25"/>
    <cellStyle name="常规 2 2" xfId="14"/>
    <cellStyle name="常规 2 2 2" xfId="8"/>
    <cellStyle name="常规 2 2 3" xfId="9"/>
    <cellStyle name="常规 2 3" xfId="16"/>
    <cellStyle name="常规 2 3 2" xfId="19"/>
    <cellStyle name="常规 2 4" xfId="26"/>
    <cellStyle name="常规 2 5" xfId="28"/>
    <cellStyle name="常规 2 6" xfId="29"/>
    <cellStyle name="常规 2 6 2" xfId="30"/>
    <cellStyle name="常规 2 7" xfId="31"/>
    <cellStyle name="常规 2 8" xfId="33"/>
    <cellStyle name="常规 2 9" xfId="34"/>
    <cellStyle name="常规 3" xfId="36"/>
    <cellStyle name="常规 3 2" xfId="37"/>
    <cellStyle name="常规 3 2 2" xfId="38"/>
    <cellStyle name="常规 3 3" xfId="39"/>
    <cellStyle name="常规 3 4" xfId="40"/>
    <cellStyle name="常规 4" xfId="41"/>
    <cellStyle name="常规 4 2" xfId="42"/>
    <cellStyle name="常规 4 2 2" xfId="43"/>
    <cellStyle name="常规 4 2 3" xfId="44"/>
    <cellStyle name="常规 4 3" xfId="45"/>
    <cellStyle name="常规 46" xfId="6"/>
    <cellStyle name="常规 5" xfId="46"/>
    <cellStyle name="常规 6" xfId="5"/>
    <cellStyle name="常规 6 2" xfId="48"/>
    <cellStyle name="常规 7" xfId="49"/>
    <cellStyle name="常规 9" xfId="50"/>
    <cellStyle name="常规_2007人代会数据 2" xfId="35"/>
    <cellStyle name="好 2" xfId="51"/>
    <cellStyle name="汇总 2" xfId="52"/>
    <cellStyle name="计算 2" xfId="1"/>
    <cellStyle name="检查单元格 2" xfId="53"/>
    <cellStyle name="解释性文本 2" xfId="54"/>
    <cellStyle name="警告文本 2" xfId="55"/>
    <cellStyle name="链接单元格 2" xfId="56"/>
    <cellStyle name="千位分隔" xfId="2" builtinId="3"/>
    <cellStyle name="千位分隔 2" xfId="57"/>
    <cellStyle name="千位分隔 2 2" xfId="58"/>
    <cellStyle name="千位分隔 2 3" xfId="59"/>
    <cellStyle name="千位分隔 2 3 2 2 2" xfId="60"/>
    <cellStyle name="千位分隔 2 3 2 2 2 2" xfId="61"/>
    <cellStyle name="千位分隔 2 3 2 2 2 3" xfId="62"/>
    <cellStyle name="千位分隔 2 4 2" xfId="63"/>
    <cellStyle name="千位分隔[0] 2" xfId="11"/>
    <cellStyle name="千位分隔[0] 3" xfId="12"/>
    <cellStyle name="千位分隔[0] 3 2" xfId="27"/>
    <cellStyle name="千位分隔[0] 4" xfId="13"/>
    <cellStyle name="千位分隔[0] 5" xfId="15"/>
    <cellStyle name="千位分隔[0] 6" xfId="64"/>
    <cellStyle name="千位分隔[0] 6 2" xfId="65"/>
    <cellStyle name="千位分隔[0] 7" xfId="66"/>
    <cellStyle name="适中 2" xfId="18"/>
    <cellStyle name="输出 2" xfId="10"/>
    <cellStyle name="输入 2" xfId="32"/>
    <cellStyle name="样式 1" xfId="67"/>
    <cellStyle name="注释 2" xfId="47"/>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J27"/>
  <sheetViews>
    <sheetView showZeros="0" workbookViewId="0">
      <selection activeCell="F20" sqref="F20"/>
    </sheetView>
  </sheetViews>
  <sheetFormatPr defaultColWidth="9" defaultRowHeight="20.45" customHeight="1"/>
  <cols>
    <col min="1" max="1" width="44.25" style="334" customWidth="1"/>
    <col min="2" max="2" width="26.5" style="353" hidden="1" customWidth="1"/>
    <col min="3" max="3" width="23.375" style="354" customWidth="1"/>
    <col min="4" max="4" width="23.375" style="355" customWidth="1"/>
    <col min="5" max="5" width="9" style="331"/>
    <col min="6" max="6" width="29.75" style="334" customWidth="1"/>
    <col min="7" max="16384" width="9" style="334"/>
  </cols>
  <sheetData>
    <row r="1" spans="1:10" s="310" customFormat="1" ht="27.75" customHeight="1">
      <c r="A1" s="337" t="s">
        <v>0</v>
      </c>
      <c r="B1" s="356"/>
      <c r="C1" s="337"/>
      <c r="D1" s="339"/>
      <c r="E1" s="357"/>
      <c r="F1" s="357"/>
    </row>
    <row r="2" spans="1:10" s="331" customFormat="1" ht="24">
      <c r="A2" s="461" t="s">
        <v>1</v>
      </c>
      <c r="B2" s="462"/>
      <c r="C2" s="462"/>
      <c r="D2" s="462"/>
    </row>
    <row r="3" spans="1:10" s="331" customFormat="1" ht="23.25" customHeight="1">
      <c r="A3" s="334"/>
      <c r="B3" s="353"/>
      <c r="C3" s="358"/>
      <c r="D3" s="359" t="s">
        <v>2</v>
      </c>
    </row>
    <row r="4" spans="1:10" s="331" customFormat="1" ht="23.25" customHeight="1">
      <c r="A4" s="342" t="s">
        <v>3</v>
      </c>
      <c r="B4" s="342" t="s">
        <v>4</v>
      </c>
      <c r="C4" s="360" t="s">
        <v>5</v>
      </c>
      <c r="D4" s="344" t="s">
        <v>6</v>
      </c>
    </row>
    <row r="5" spans="1:10" s="331" customFormat="1" ht="23.25" customHeight="1">
      <c r="A5" s="345" t="s">
        <v>7</v>
      </c>
      <c r="B5" s="361">
        <f>SUM(B6,B22)</f>
        <v>424913</v>
      </c>
      <c r="C5" s="372">
        <f>C6+C22</f>
        <v>110.35</v>
      </c>
      <c r="D5" s="402">
        <v>-25.430000000000003</v>
      </c>
      <c r="I5" s="369"/>
    </row>
    <row r="6" spans="1:10" s="331" customFormat="1" ht="23.25" customHeight="1">
      <c r="A6" s="351" t="s">
        <v>8</v>
      </c>
      <c r="B6" s="361">
        <f>SUM(B7:B21)</f>
        <v>294244</v>
      </c>
      <c r="C6" s="372">
        <f>SUM(C7:C21)</f>
        <v>89.22</v>
      </c>
      <c r="D6" s="402">
        <v>-20.010000000000002</v>
      </c>
      <c r="I6" s="369"/>
    </row>
    <row r="7" spans="1:10" s="331" customFormat="1" ht="23.25" customHeight="1">
      <c r="A7" s="363" t="s">
        <v>9</v>
      </c>
      <c r="B7" s="346">
        <v>88186</v>
      </c>
      <c r="C7" s="373">
        <v>49.69</v>
      </c>
      <c r="D7" s="402">
        <v>-19.689999999999998</v>
      </c>
      <c r="I7" s="369"/>
      <c r="J7" s="370"/>
    </row>
    <row r="8" spans="1:10" s="331" customFormat="1" ht="23.25" customHeight="1">
      <c r="A8" s="363" t="s">
        <v>10</v>
      </c>
      <c r="B8" s="346">
        <v>29543</v>
      </c>
      <c r="C8" s="374">
        <v>2.62</v>
      </c>
      <c r="D8" s="402">
        <v>42.39</v>
      </c>
      <c r="I8" s="369"/>
    </row>
    <row r="9" spans="1:10" s="331" customFormat="1" ht="23.25" customHeight="1">
      <c r="A9" s="363" t="s">
        <v>11</v>
      </c>
      <c r="B9" s="346">
        <v>9456</v>
      </c>
      <c r="C9" s="374">
        <v>10.02</v>
      </c>
      <c r="D9" s="402">
        <v>8.32</v>
      </c>
      <c r="I9" s="369"/>
    </row>
    <row r="10" spans="1:10" s="331" customFormat="1" ht="23.25" customHeight="1">
      <c r="A10" s="363" t="s">
        <v>12</v>
      </c>
      <c r="B10" s="346">
        <v>5425</v>
      </c>
      <c r="C10" s="374"/>
      <c r="D10" s="402">
        <v>-100</v>
      </c>
      <c r="I10" s="369"/>
    </row>
    <row r="11" spans="1:10" s="331" customFormat="1" ht="23.25" customHeight="1">
      <c r="A11" s="363" t="s">
        <v>13</v>
      </c>
      <c r="B11" s="346">
        <v>22108</v>
      </c>
      <c r="C11" s="374">
        <v>9.49</v>
      </c>
      <c r="D11" s="402">
        <v>-28.49</v>
      </c>
      <c r="I11" s="369"/>
    </row>
    <row r="12" spans="1:10" s="331" customFormat="1" ht="23.25" customHeight="1">
      <c r="A12" s="363" t="s">
        <v>14</v>
      </c>
      <c r="B12" s="346">
        <v>14635</v>
      </c>
      <c r="C12" s="374">
        <v>0.39</v>
      </c>
      <c r="D12" s="402">
        <v>-35</v>
      </c>
      <c r="I12" s="369"/>
    </row>
    <row r="13" spans="1:10" s="331" customFormat="1" ht="23.25" customHeight="1">
      <c r="A13" s="363" t="s">
        <v>15</v>
      </c>
      <c r="B13" s="346">
        <v>5461</v>
      </c>
      <c r="C13" s="374">
        <v>1.35</v>
      </c>
      <c r="D13" s="402">
        <v>-35.410000000000004</v>
      </c>
      <c r="I13" s="369"/>
    </row>
    <row r="14" spans="1:10" s="331" customFormat="1" ht="23.25" customHeight="1">
      <c r="A14" s="363" t="s">
        <v>16</v>
      </c>
      <c r="B14" s="346">
        <v>47319</v>
      </c>
      <c r="C14" s="374">
        <v>4.4400000000000004</v>
      </c>
      <c r="D14" s="402">
        <v>-15.909999999999998</v>
      </c>
      <c r="I14" s="369"/>
    </row>
    <row r="15" spans="1:10" s="331" customFormat="1" ht="23.25" customHeight="1">
      <c r="A15" s="363" t="s">
        <v>17</v>
      </c>
      <c r="B15" s="346">
        <v>17954</v>
      </c>
      <c r="C15" s="374">
        <v>3.08</v>
      </c>
      <c r="D15" s="402">
        <v>-50.239999999999995</v>
      </c>
      <c r="I15" s="369"/>
    </row>
    <row r="16" spans="1:10" s="331" customFormat="1" ht="23.25" customHeight="1">
      <c r="A16" s="363" t="s">
        <v>18</v>
      </c>
      <c r="B16" s="346"/>
      <c r="C16" s="374"/>
      <c r="D16" s="403"/>
      <c r="I16" s="369"/>
    </row>
    <row r="17" spans="1:9" s="331" customFormat="1" ht="23.25" customHeight="1">
      <c r="A17" s="363" t="s">
        <v>19</v>
      </c>
      <c r="B17" s="346">
        <v>16030</v>
      </c>
      <c r="C17" s="374">
        <v>1.51</v>
      </c>
      <c r="D17" s="402">
        <v>-19.25</v>
      </c>
      <c r="I17" s="369"/>
    </row>
    <row r="18" spans="1:9" s="331" customFormat="1" ht="23.25" customHeight="1">
      <c r="A18" s="363" t="s">
        <v>20</v>
      </c>
      <c r="B18" s="346">
        <v>37495</v>
      </c>
      <c r="C18" s="374">
        <v>6.23</v>
      </c>
      <c r="D18" s="402">
        <v>-28.96</v>
      </c>
      <c r="I18" s="369"/>
    </row>
    <row r="19" spans="1:9" s="331" customFormat="1" ht="23.25" customHeight="1">
      <c r="A19" s="363" t="s">
        <v>21</v>
      </c>
      <c r="B19" s="346"/>
      <c r="C19" s="374"/>
      <c r="D19" s="402"/>
      <c r="I19" s="369"/>
    </row>
    <row r="20" spans="1:9" s="331" customFormat="1" ht="23.25" customHeight="1">
      <c r="A20" s="363" t="s">
        <v>22</v>
      </c>
      <c r="B20" s="346">
        <v>632</v>
      </c>
      <c r="C20" s="374">
        <v>0.4</v>
      </c>
      <c r="D20" s="402">
        <v>-6.98</v>
      </c>
      <c r="I20" s="369"/>
    </row>
    <row r="21" spans="1:9" s="331" customFormat="1" ht="23.25" customHeight="1">
      <c r="A21" s="363" t="s">
        <v>23</v>
      </c>
      <c r="B21" s="346"/>
      <c r="C21" s="374"/>
      <c r="D21" s="362"/>
      <c r="I21" s="369"/>
    </row>
    <row r="22" spans="1:9" s="331" customFormat="1" ht="23.25" customHeight="1">
      <c r="A22" s="351" t="s">
        <v>24</v>
      </c>
      <c r="B22" s="364">
        <v>130669</v>
      </c>
      <c r="C22" s="372">
        <v>21.13</v>
      </c>
      <c r="D22" s="402">
        <v>-42.01</v>
      </c>
      <c r="I22" s="369"/>
    </row>
    <row r="23" spans="1:9" s="331" customFormat="1" ht="23.25" customHeight="1">
      <c r="A23" s="345" t="s">
        <v>25</v>
      </c>
      <c r="B23" s="365">
        <f>438953+41111</f>
        <v>480064</v>
      </c>
      <c r="C23" s="372"/>
      <c r="D23" s="362"/>
      <c r="F23" s="334"/>
      <c r="G23" s="334"/>
      <c r="H23" s="334"/>
      <c r="I23" s="369"/>
    </row>
    <row r="24" spans="1:9" s="331" customFormat="1" ht="23.25" customHeight="1">
      <c r="A24" s="366" t="s">
        <v>26</v>
      </c>
      <c r="B24" s="367">
        <v>387098</v>
      </c>
      <c r="C24" s="374"/>
      <c r="D24" s="362"/>
      <c r="F24" s="334"/>
      <c r="G24" s="334"/>
      <c r="H24" s="334"/>
      <c r="I24" s="369"/>
    </row>
    <row r="25" spans="1:9" s="331" customFormat="1" ht="20.45" customHeight="1">
      <c r="A25" s="351" t="s">
        <v>27</v>
      </c>
      <c r="B25" s="364">
        <v>444</v>
      </c>
      <c r="C25" s="372"/>
      <c r="D25" s="362"/>
      <c r="F25" s="334"/>
      <c r="G25" s="334"/>
      <c r="H25" s="334"/>
      <c r="I25" s="369"/>
    </row>
    <row r="26" spans="1:9" s="331" customFormat="1" ht="20.45" customHeight="1">
      <c r="A26" s="351" t="s">
        <v>28</v>
      </c>
      <c r="B26" s="364"/>
      <c r="C26" s="372"/>
      <c r="D26" s="368"/>
      <c r="F26" s="334"/>
      <c r="G26" s="334"/>
      <c r="H26" s="334"/>
      <c r="I26" s="369"/>
    </row>
    <row r="27" spans="1:9" ht="20.25" customHeight="1">
      <c r="A27" s="463" t="s">
        <v>29</v>
      </c>
      <c r="B27" s="463"/>
      <c r="C27" s="464"/>
      <c r="D27" s="464"/>
    </row>
  </sheetData>
  <mergeCells count="2">
    <mergeCell ref="A2:D2"/>
    <mergeCell ref="A27:D27"/>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tabColor rgb="FF00FF00"/>
  </sheetPr>
  <dimension ref="A1:E17"/>
  <sheetViews>
    <sheetView showZeros="0" workbookViewId="0">
      <selection activeCell="B7" sqref="B7"/>
    </sheetView>
  </sheetViews>
  <sheetFormatPr defaultColWidth="9" defaultRowHeight="20.100000000000001" customHeight="1"/>
  <cols>
    <col min="1" max="1" width="39" style="90" customWidth="1"/>
    <col min="2" max="2" width="11.875" style="91" customWidth="1"/>
    <col min="3" max="3" width="51.125" style="92" customWidth="1"/>
    <col min="4" max="4" width="11.875" style="93" customWidth="1"/>
    <col min="5" max="5" width="13" style="94" customWidth="1"/>
    <col min="6" max="16384" width="9" style="94"/>
  </cols>
  <sheetData>
    <row r="1" spans="1:5" ht="20.100000000000001" customHeight="1">
      <c r="A1" s="465" t="s">
        <v>744</v>
      </c>
      <c r="B1" s="465"/>
      <c r="C1" s="465"/>
      <c r="D1" s="465"/>
    </row>
    <row r="2" spans="1:5" ht="29.25" customHeight="1">
      <c r="A2" s="468" t="s">
        <v>745</v>
      </c>
      <c r="B2" s="468"/>
      <c r="C2" s="468"/>
      <c r="D2" s="468"/>
    </row>
    <row r="3" spans="1:5" ht="11.25" customHeight="1">
      <c r="A3" s="109"/>
      <c r="B3" s="240"/>
      <c r="C3" s="109"/>
      <c r="D3" s="241"/>
    </row>
    <row r="4" spans="1:5" ht="20.100000000000001" customHeight="1">
      <c r="A4" s="475"/>
      <c r="B4" s="475"/>
      <c r="C4" s="475"/>
      <c r="D4" s="242" t="s">
        <v>2</v>
      </c>
    </row>
    <row r="5" spans="1:5" ht="24" customHeight="1">
      <c r="A5" s="116" t="s">
        <v>746</v>
      </c>
      <c r="B5" s="243" t="s">
        <v>5</v>
      </c>
      <c r="C5" s="116" t="s">
        <v>147</v>
      </c>
      <c r="D5" s="243" t="s">
        <v>5</v>
      </c>
    </row>
    <row r="6" spans="1:5" ht="24" customHeight="1">
      <c r="A6" s="244" t="s">
        <v>602</v>
      </c>
      <c r="B6" s="517">
        <f>SUM(B7:B12)</f>
        <v>588.67999999999995</v>
      </c>
      <c r="C6" s="244" t="s">
        <v>747</v>
      </c>
      <c r="D6" s="70">
        <f>SUM(D7:D9)</f>
        <v>0</v>
      </c>
      <c r="E6" s="91"/>
    </row>
    <row r="7" spans="1:5" ht="24" customHeight="1">
      <c r="A7" s="100" t="s">
        <v>748</v>
      </c>
      <c r="B7" s="518"/>
      <c r="C7" s="100"/>
      <c r="D7" s="101"/>
      <c r="E7" s="91"/>
    </row>
    <row r="8" spans="1:5" ht="21" customHeight="1">
      <c r="A8" s="100" t="s">
        <v>749</v>
      </c>
      <c r="B8" s="518"/>
      <c r="C8" s="100"/>
      <c r="D8" s="50"/>
    </row>
    <row r="9" spans="1:5" ht="21" customHeight="1">
      <c r="A9" s="100" t="s">
        <v>750</v>
      </c>
      <c r="B9" s="518"/>
      <c r="C9" s="100"/>
      <c r="D9" s="50"/>
    </row>
    <row r="10" spans="1:5" ht="21" customHeight="1">
      <c r="A10" s="100" t="s">
        <v>751</v>
      </c>
      <c r="B10" s="518">
        <v>588.67999999999995</v>
      </c>
      <c r="C10" s="100"/>
      <c r="D10" s="50"/>
    </row>
    <row r="11" spans="1:5" ht="21" customHeight="1">
      <c r="A11" s="100" t="s">
        <v>752</v>
      </c>
      <c r="B11" s="518"/>
      <c r="C11" s="100"/>
      <c r="D11" s="50"/>
    </row>
    <row r="12" spans="1:5" ht="21" customHeight="1">
      <c r="A12" s="100" t="s">
        <v>753</v>
      </c>
      <c r="B12" s="518"/>
      <c r="C12" s="100"/>
      <c r="D12" s="50"/>
    </row>
    <row r="13" spans="1:5" ht="20.100000000000001" customHeight="1">
      <c r="A13" s="94"/>
      <c r="B13" s="94"/>
      <c r="C13" s="245"/>
      <c r="D13" s="245"/>
    </row>
    <row r="14" spans="1:5" ht="20.100000000000001" customHeight="1">
      <c r="A14" s="94"/>
      <c r="B14" s="94"/>
    </row>
    <row r="15" spans="1:5" ht="20.100000000000001" customHeight="1">
      <c r="A15" s="94"/>
      <c r="B15" s="94"/>
    </row>
    <row r="16" spans="1:5" ht="20.100000000000001" customHeight="1">
      <c r="A16" s="94"/>
      <c r="B16" s="94"/>
    </row>
    <row r="17" spans="1:2" ht="20.100000000000001" customHeight="1">
      <c r="A17" s="94"/>
      <c r="B17" s="94"/>
    </row>
  </sheetData>
  <mergeCells count="4">
    <mergeCell ref="A1:B1"/>
    <mergeCell ref="C1:D1"/>
    <mergeCell ref="A2:D2"/>
    <mergeCell ref="A4:C4"/>
  </mergeCells>
  <phoneticPr fontId="83"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tabColor rgb="FF00FF00"/>
    <pageSetUpPr fitToPage="1"/>
  </sheetPr>
  <dimension ref="A1:Q28"/>
  <sheetViews>
    <sheetView showZeros="0" workbookViewId="0">
      <selection activeCell="P16" sqref="P16"/>
    </sheetView>
  </sheetViews>
  <sheetFormatPr defaultColWidth="12.75" defaultRowHeight="13.5"/>
  <cols>
    <col min="1" max="1" width="33" style="219" customWidth="1"/>
    <col min="2" max="2" width="11.5" style="219" hidden="1" customWidth="1"/>
    <col min="3" max="5" width="12.625" style="220" customWidth="1"/>
    <col min="6" max="6" width="17.125" style="220" customWidth="1"/>
    <col min="7" max="7" width="10.875" style="220" customWidth="1"/>
    <col min="8" max="8" width="37.375" style="64" customWidth="1"/>
    <col min="9" max="9" width="10.75" style="64" hidden="1" customWidth="1"/>
    <col min="10" max="13" width="12.5" style="65" customWidth="1"/>
    <col min="14" max="14" width="11.625" style="219" customWidth="1"/>
    <col min="15" max="260" width="9" style="219" customWidth="1"/>
    <col min="261" max="261" width="29.625" style="219" customWidth="1"/>
    <col min="262" max="262" width="12.75" style="219"/>
    <col min="263" max="263" width="29.75" style="219" customWidth="1"/>
    <col min="264" max="264" width="17" style="219" customWidth="1"/>
    <col min="265" max="265" width="37" style="219" customWidth="1"/>
    <col min="266" max="266" width="17.375" style="219" customWidth="1"/>
    <col min="267" max="516" width="9" style="219" customWidth="1"/>
    <col min="517" max="517" width="29.625" style="219" customWidth="1"/>
    <col min="518" max="518" width="12.75" style="219"/>
    <col min="519" max="519" width="29.75" style="219" customWidth="1"/>
    <col min="520" max="520" width="17" style="219" customWidth="1"/>
    <col min="521" max="521" width="37" style="219" customWidth="1"/>
    <col min="522" max="522" width="17.375" style="219" customWidth="1"/>
    <col min="523" max="772" width="9" style="219" customWidth="1"/>
    <col min="773" max="773" width="29.625" style="219" customWidth="1"/>
    <col min="774" max="774" width="12.75" style="219"/>
    <col min="775" max="775" width="29.75" style="219" customWidth="1"/>
    <col min="776" max="776" width="17" style="219" customWidth="1"/>
    <col min="777" max="777" width="37" style="219" customWidth="1"/>
    <col min="778" max="778" width="17.375" style="219" customWidth="1"/>
    <col min="779" max="1028" width="9" style="219" customWidth="1"/>
    <col min="1029" max="1029" width="29.625" style="219" customWidth="1"/>
    <col min="1030" max="1030" width="12.75" style="219"/>
    <col min="1031" max="1031" width="29.75" style="219" customWidth="1"/>
    <col min="1032" max="1032" width="17" style="219" customWidth="1"/>
    <col min="1033" max="1033" width="37" style="219" customWidth="1"/>
    <col min="1034" max="1034" width="17.375" style="219" customWidth="1"/>
    <col min="1035" max="1284" width="9" style="219" customWidth="1"/>
    <col min="1285" max="1285" width="29.625" style="219" customWidth="1"/>
    <col min="1286" max="1286" width="12.75" style="219"/>
    <col min="1287" max="1287" width="29.75" style="219" customWidth="1"/>
    <col min="1288" max="1288" width="17" style="219" customWidth="1"/>
    <col min="1289" max="1289" width="37" style="219" customWidth="1"/>
    <col min="1290" max="1290" width="17.375" style="219" customWidth="1"/>
    <col min="1291" max="1540" width="9" style="219" customWidth="1"/>
    <col min="1541" max="1541" width="29.625" style="219" customWidth="1"/>
    <col min="1542" max="1542" width="12.75" style="219"/>
    <col min="1543" max="1543" width="29.75" style="219" customWidth="1"/>
    <col min="1544" max="1544" width="17" style="219" customWidth="1"/>
    <col min="1545" max="1545" width="37" style="219" customWidth="1"/>
    <col min="1546" max="1546" width="17.375" style="219" customWidth="1"/>
    <col min="1547" max="1796" width="9" style="219" customWidth="1"/>
    <col min="1797" max="1797" width="29.625" style="219" customWidth="1"/>
    <col min="1798" max="1798" width="12.75" style="219"/>
    <col min="1799" max="1799" width="29.75" style="219" customWidth="1"/>
    <col min="1800" max="1800" width="17" style="219" customWidth="1"/>
    <col min="1801" max="1801" width="37" style="219" customWidth="1"/>
    <col min="1802" max="1802" width="17.375" style="219" customWidth="1"/>
    <col min="1803" max="2052" width="9" style="219" customWidth="1"/>
    <col min="2053" max="2053" width="29.625" style="219" customWidth="1"/>
    <col min="2054" max="2054" width="12.75" style="219"/>
    <col min="2055" max="2055" width="29.75" style="219" customWidth="1"/>
    <col min="2056" max="2056" width="17" style="219" customWidth="1"/>
    <col min="2057" max="2057" width="37" style="219" customWidth="1"/>
    <col min="2058" max="2058" width="17.375" style="219" customWidth="1"/>
    <col min="2059" max="2308" width="9" style="219" customWidth="1"/>
    <col min="2309" max="2309" width="29.625" style="219" customWidth="1"/>
    <col min="2310" max="2310" width="12.75" style="219"/>
    <col min="2311" max="2311" width="29.75" style="219" customWidth="1"/>
    <col min="2312" max="2312" width="17" style="219" customWidth="1"/>
    <col min="2313" max="2313" width="37" style="219" customWidth="1"/>
    <col min="2314" max="2314" width="17.375" style="219" customWidth="1"/>
    <col min="2315" max="2564" width="9" style="219" customWidth="1"/>
    <col min="2565" max="2565" width="29.625" style="219" customWidth="1"/>
    <col min="2566" max="2566" width="12.75" style="219"/>
    <col min="2567" max="2567" width="29.75" style="219" customWidth="1"/>
    <col min="2568" max="2568" width="17" style="219" customWidth="1"/>
    <col min="2569" max="2569" width="37" style="219" customWidth="1"/>
    <col min="2570" max="2570" width="17.375" style="219" customWidth="1"/>
    <col min="2571" max="2820" width="9" style="219" customWidth="1"/>
    <col min="2821" max="2821" width="29.625" style="219" customWidth="1"/>
    <col min="2822" max="2822" width="12.75" style="219"/>
    <col min="2823" max="2823" width="29.75" style="219" customWidth="1"/>
    <col min="2824" max="2824" width="17" style="219" customWidth="1"/>
    <col min="2825" max="2825" width="37" style="219" customWidth="1"/>
    <col min="2826" max="2826" width="17.375" style="219" customWidth="1"/>
    <col min="2827" max="3076" width="9" style="219" customWidth="1"/>
    <col min="3077" max="3077" width="29.625" style="219" customWidth="1"/>
    <col min="3078" max="3078" width="12.75" style="219"/>
    <col min="3079" max="3079" width="29.75" style="219" customWidth="1"/>
    <col min="3080" max="3080" width="17" style="219" customWidth="1"/>
    <col min="3081" max="3081" width="37" style="219" customWidth="1"/>
    <col min="3082" max="3082" width="17.375" style="219" customWidth="1"/>
    <col min="3083" max="3332" width="9" style="219" customWidth="1"/>
    <col min="3333" max="3333" width="29.625" style="219" customWidth="1"/>
    <col min="3334" max="3334" width="12.75" style="219"/>
    <col min="3335" max="3335" width="29.75" style="219" customWidth="1"/>
    <col min="3336" max="3336" width="17" style="219" customWidth="1"/>
    <col min="3337" max="3337" width="37" style="219" customWidth="1"/>
    <col min="3338" max="3338" width="17.375" style="219" customWidth="1"/>
    <col min="3339" max="3588" width="9" style="219" customWidth="1"/>
    <col min="3589" max="3589" width="29.625" style="219" customWidth="1"/>
    <col min="3590" max="3590" width="12.75" style="219"/>
    <col min="3591" max="3591" width="29.75" style="219" customWidth="1"/>
    <col min="3592" max="3592" width="17" style="219" customWidth="1"/>
    <col min="3593" max="3593" width="37" style="219" customWidth="1"/>
    <col min="3594" max="3594" width="17.375" style="219" customWidth="1"/>
    <col min="3595" max="3844" width="9" style="219" customWidth="1"/>
    <col min="3845" max="3845" width="29.625" style="219" customWidth="1"/>
    <col min="3846" max="3846" width="12.75" style="219"/>
    <col min="3847" max="3847" width="29.75" style="219" customWidth="1"/>
    <col min="3848" max="3848" width="17" style="219" customWidth="1"/>
    <col min="3849" max="3849" width="37" style="219" customWidth="1"/>
    <col min="3850" max="3850" width="17.375" style="219" customWidth="1"/>
    <col min="3851" max="4100" width="9" style="219" customWidth="1"/>
    <col min="4101" max="4101" width="29.625" style="219" customWidth="1"/>
    <col min="4102" max="4102" width="12.75" style="219"/>
    <col min="4103" max="4103" width="29.75" style="219" customWidth="1"/>
    <col min="4104" max="4104" width="17" style="219" customWidth="1"/>
    <col min="4105" max="4105" width="37" style="219" customWidth="1"/>
    <col min="4106" max="4106" width="17.375" style="219" customWidth="1"/>
    <col min="4107" max="4356" width="9" style="219" customWidth="1"/>
    <col min="4357" max="4357" width="29.625" style="219" customWidth="1"/>
    <col min="4358" max="4358" width="12.75" style="219"/>
    <col min="4359" max="4359" width="29.75" style="219" customWidth="1"/>
    <col min="4360" max="4360" width="17" style="219" customWidth="1"/>
    <col min="4361" max="4361" width="37" style="219" customWidth="1"/>
    <col min="4362" max="4362" width="17.375" style="219" customWidth="1"/>
    <col min="4363" max="4612" width="9" style="219" customWidth="1"/>
    <col min="4613" max="4613" width="29.625" style="219" customWidth="1"/>
    <col min="4614" max="4614" width="12.75" style="219"/>
    <col min="4615" max="4615" width="29.75" style="219" customWidth="1"/>
    <col min="4616" max="4616" width="17" style="219" customWidth="1"/>
    <col min="4617" max="4617" width="37" style="219" customWidth="1"/>
    <col min="4618" max="4618" width="17.375" style="219" customWidth="1"/>
    <col min="4619" max="4868" width="9" style="219" customWidth="1"/>
    <col min="4869" max="4869" width="29.625" style="219" customWidth="1"/>
    <col min="4870" max="4870" width="12.75" style="219"/>
    <col min="4871" max="4871" width="29.75" style="219" customWidth="1"/>
    <col min="4872" max="4872" width="17" style="219" customWidth="1"/>
    <col min="4873" max="4873" width="37" style="219" customWidth="1"/>
    <col min="4874" max="4874" width="17.375" style="219" customWidth="1"/>
    <col min="4875" max="5124" width="9" style="219" customWidth="1"/>
    <col min="5125" max="5125" width="29.625" style="219" customWidth="1"/>
    <col min="5126" max="5126" width="12.75" style="219"/>
    <col min="5127" max="5127" width="29.75" style="219" customWidth="1"/>
    <col min="5128" max="5128" width="17" style="219" customWidth="1"/>
    <col min="5129" max="5129" width="37" style="219" customWidth="1"/>
    <col min="5130" max="5130" width="17.375" style="219" customWidth="1"/>
    <col min="5131" max="5380" width="9" style="219" customWidth="1"/>
    <col min="5381" max="5381" width="29.625" style="219" customWidth="1"/>
    <col min="5382" max="5382" width="12.75" style="219"/>
    <col min="5383" max="5383" width="29.75" style="219" customWidth="1"/>
    <col min="5384" max="5384" width="17" style="219" customWidth="1"/>
    <col min="5385" max="5385" width="37" style="219" customWidth="1"/>
    <col min="5386" max="5386" width="17.375" style="219" customWidth="1"/>
    <col min="5387" max="5636" width="9" style="219" customWidth="1"/>
    <col min="5637" max="5637" width="29.625" style="219" customWidth="1"/>
    <col min="5638" max="5638" width="12.75" style="219"/>
    <col min="5639" max="5639" width="29.75" style="219" customWidth="1"/>
    <col min="5640" max="5640" width="17" style="219" customWidth="1"/>
    <col min="5641" max="5641" width="37" style="219" customWidth="1"/>
    <col min="5642" max="5642" width="17.375" style="219" customWidth="1"/>
    <col min="5643" max="5892" width="9" style="219" customWidth="1"/>
    <col min="5893" max="5893" width="29.625" style="219" customWidth="1"/>
    <col min="5894" max="5894" width="12.75" style="219"/>
    <col min="5895" max="5895" width="29.75" style="219" customWidth="1"/>
    <col min="5896" max="5896" width="17" style="219" customWidth="1"/>
    <col min="5897" max="5897" width="37" style="219" customWidth="1"/>
    <col min="5898" max="5898" width="17.375" style="219" customWidth="1"/>
    <col min="5899" max="6148" width="9" style="219" customWidth="1"/>
    <col min="6149" max="6149" width="29.625" style="219" customWidth="1"/>
    <col min="6150" max="6150" width="12.75" style="219"/>
    <col min="6151" max="6151" width="29.75" style="219" customWidth="1"/>
    <col min="6152" max="6152" width="17" style="219" customWidth="1"/>
    <col min="6153" max="6153" width="37" style="219" customWidth="1"/>
    <col min="6154" max="6154" width="17.375" style="219" customWidth="1"/>
    <col min="6155" max="6404" width="9" style="219" customWidth="1"/>
    <col min="6405" max="6405" width="29.625" style="219" customWidth="1"/>
    <col min="6406" max="6406" width="12.75" style="219"/>
    <col min="6407" max="6407" width="29.75" style="219" customWidth="1"/>
    <col min="6408" max="6408" width="17" style="219" customWidth="1"/>
    <col min="6409" max="6409" width="37" style="219" customWidth="1"/>
    <col min="6410" max="6410" width="17.375" style="219" customWidth="1"/>
    <col min="6411" max="6660" width="9" style="219" customWidth="1"/>
    <col min="6661" max="6661" width="29.625" style="219" customWidth="1"/>
    <col min="6662" max="6662" width="12.75" style="219"/>
    <col min="6663" max="6663" width="29.75" style="219" customWidth="1"/>
    <col min="6664" max="6664" width="17" style="219" customWidth="1"/>
    <col min="6665" max="6665" width="37" style="219" customWidth="1"/>
    <col min="6666" max="6666" width="17.375" style="219" customWidth="1"/>
    <col min="6667" max="6916" width="9" style="219" customWidth="1"/>
    <col min="6917" max="6917" width="29.625" style="219" customWidth="1"/>
    <col min="6918" max="6918" width="12.75" style="219"/>
    <col min="6919" max="6919" width="29.75" style="219" customWidth="1"/>
    <col min="6920" max="6920" width="17" style="219" customWidth="1"/>
    <col min="6921" max="6921" width="37" style="219" customWidth="1"/>
    <col min="6922" max="6922" width="17.375" style="219" customWidth="1"/>
    <col min="6923" max="7172" width="9" style="219" customWidth="1"/>
    <col min="7173" max="7173" width="29.625" style="219" customWidth="1"/>
    <col min="7174" max="7174" width="12.75" style="219"/>
    <col min="7175" max="7175" width="29.75" style="219" customWidth="1"/>
    <col min="7176" max="7176" width="17" style="219" customWidth="1"/>
    <col min="7177" max="7177" width="37" style="219" customWidth="1"/>
    <col min="7178" max="7178" width="17.375" style="219" customWidth="1"/>
    <col min="7179" max="7428" width="9" style="219" customWidth="1"/>
    <col min="7429" max="7429" width="29.625" style="219" customWidth="1"/>
    <col min="7430" max="7430" width="12.75" style="219"/>
    <col min="7431" max="7431" width="29.75" style="219" customWidth="1"/>
    <col min="7432" max="7432" width="17" style="219" customWidth="1"/>
    <col min="7433" max="7433" width="37" style="219" customWidth="1"/>
    <col min="7434" max="7434" width="17.375" style="219" customWidth="1"/>
    <col min="7435" max="7684" width="9" style="219" customWidth="1"/>
    <col min="7685" max="7685" width="29.625" style="219" customWidth="1"/>
    <col min="7686" max="7686" width="12.75" style="219"/>
    <col min="7687" max="7687" width="29.75" style="219" customWidth="1"/>
    <col min="7688" max="7688" width="17" style="219" customWidth="1"/>
    <col min="7689" max="7689" width="37" style="219" customWidth="1"/>
    <col min="7690" max="7690" width="17.375" style="219" customWidth="1"/>
    <col min="7691" max="7940" width="9" style="219" customWidth="1"/>
    <col min="7941" max="7941" width="29.625" style="219" customWidth="1"/>
    <col min="7942" max="7942" width="12.75" style="219"/>
    <col min="7943" max="7943" width="29.75" style="219" customWidth="1"/>
    <col min="7944" max="7944" width="17" style="219" customWidth="1"/>
    <col min="7945" max="7945" width="37" style="219" customWidth="1"/>
    <col min="7946" max="7946" width="17.375" style="219" customWidth="1"/>
    <col min="7947" max="8196" width="9" style="219" customWidth="1"/>
    <col min="8197" max="8197" width="29.625" style="219" customWidth="1"/>
    <col min="8198" max="8198" width="12.75" style="219"/>
    <col min="8199" max="8199" width="29.75" style="219" customWidth="1"/>
    <col min="8200" max="8200" width="17" style="219" customWidth="1"/>
    <col min="8201" max="8201" width="37" style="219" customWidth="1"/>
    <col min="8202" max="8202" width="17.375" style="219" customWidth="1"/>
    <col min="8203" max="8452" width="9" style="219" customWidth="1"/>
    <col min="8453" max="8453" width="29.625" style="219" customWidth="1"/>
    <col min="8454" max="8454" width="12.75" style="219"/>
    <col min="8455" max="8455" width="29.75" style="219" customWidth="1"/>
    <col min="8456" max="8456" width="17" style="219" customWidth="1"/>
    <col min="8457" max="8457" width="37" style="219" customWidth="1"/>
    <col min="8458" max="8458" width="17.375" style="219" customWidth="1"/>
    <col min="8459" max="8708" width="9" style="219" customWidth="1"/>
    <col min="8709" max="8709" width="29.625" style="219" customWidth="1"/>
    <col min="8710" max="8710" width="12.75" style="219"/>
    <col min="8711" max="8711" width="29.75" style="219" customWidth="1"/>
    <col min="8712" max="8712" width="17" style="219" customWidth="1"/>
    <col min="8713" max="8713" width="37" style="219" customWidth="1"/>
    <col min="8714" max="8714" width="17.375" style="219" customWidth="1"/>
    <col min="8715" max="8964" width="9" style="219" customWidth="1"/>
    <col min="8965" max="8965" width="29.625" style="219" customWidth="1"/>
    <col min="8966" max="8966" width="12.75" style="219"/>
    <col min="8967" max="8967" width="29.75" style="219" customWidth="1"/>
    <col min="8968" max="8968" width="17" style="219" customWidth="1"/>
    <col min="8969" max="8969" width="37" style="219" customWidth="1"/>
    <col min="8970" max="8970" width="17.375" style="219" customWidth="1"/>
    <col min="8971" max="9220" width="9" style="219" customWidth="1"/>
    <col min="9221" max="9221" width="29.625" style="219" customWidth="1"/>
    <col min="9222" max="9222" width="12.75" style="219"/>
    <col min="9223" max="9223" width="29.75" style="219" customWidth="1"/>
    <col min="9224" max="9224" width="17" style="219" customWidth="1"/>
    <col min="9225" max="9225" width="37" style="219" customWidth="1"/>
    <col min="9226" max="9226" width="17.375" style="219" customWidth="1"/>
    <col min="9227" max="9476" width="9" style="219" customWidth="1"/>
    <col min="9477" max="9477" width="29.625" style="219" customWidth="1"/>
    <col min="9478" max="9478" width="12.75" style="219"/>
    <col min="9479" max="9479" width="29.75" style="219" customWidth="1"/>
    <col min="9480" max="9480" width="17" style="219" customWidth="1"/>
    <col min="9481" max="9481" width="37" style="219" customWidth="1"/>
    <col min="9482" max="9482" width="17.375" style="219" customWidth="1"/>
    <col min="9483" max="9732" width="9" style="219" customWidth="1"/>
    <col min="9733" max="9733" width="29.625" style="219" customWidth="1"/>
    <col min="9734" max="9734" width="12.75" style="219"/>
    <col min="9735" max="9735" width="29.75" style="219" customWidth="1"/>
    <col min="9736" max="9736" width="17" style="219" customWidth="1"/>
    <col min="9737" max="9737" width="37" style="219" customWidth="1"/>
    <col min="9738" max="9738" width="17.375" style="219" customWidth="1"/>
    <col min="9739" max="9988" width="9" style="219" customWidth="1"/>
    <col min="9989" max="9989" width="29.625" style="219" customWidth="1"/>
    <col min="9990" max="9990" width="12.75" style="219"/>
    <col min="9991" max="9991" width="29.75" style="219" customWidth="1"/>
    <col min="9992" max="9992" width="17" style="219" customWidth="1"/>
    <col min="9993" max="9993" width="37" style="219" customWidth="1"/>
    <col min="9994" max="9994" width="17.375" style="219" customWidth="1"/>
    <col min="9995" max="10244" width="9" style="219" customWidth="1"/>
    <col min="10245" max="10245" width="29.625" style="219" customWidth="1"/>
    <col min="10246" max="10246" width="12.75" style="219"/>
    <col min="10247" max="10247" width="29.75" style="219" customWidth="1"/>
    <col min="10248" max="10248" width="17" style="219" customWidth="1"/>
    <col min="10249" max="10249" width="37" style="219" customWidth="1"/>
    <col min="10250" max="10250" width="17.375" style="219" customWidth="1"/>
    <col min="10251" max="10500" width="9" style="219" customWidth="1"/>
    <col min="10501" max="10501" width="29.625" style="219" customWidth="1"/>
    <col min="10502" max="10502" width="12.75" style="219"/>
    <col min="10503" max="10503" width="29.75" style="219" customWidth="1"/>
    <col min="10504" max="10504" width="17" style="219" customWidth="1"/>
    <col min="10505" max="10505" width="37" style="219" customWidth="1"/>
    <col min="10506" max="10506" width="17.375" style="219" customWidth="1"/>
    <col min="10507" max="10756" width="9" style="219" customWidth="1"/>
    <col min="10757" max="10757" width="29.625" style="219" customWidth="1"/>
    <col min="10758" max="10758" width="12.75" style="219"/>
    <col min="10759" max="10759" width="29.75" style="219" customWidth="1"/>
    <col min="10760" max="10760" width="17" style="219" customWidth="1"/>
    <col min="10761" max="10761" width="37" style="219" customWidth="1"/>
    <col min="10762" max="10762" width="17.375" style="219" customWidth="1"/>
    <col min="10763" max="11012" width="9" style="219" customWidth="1"/>
    <col min="11013" max="11013" width="29.625" style="219" customWidth="1"/>
    <col min="11014" max="11014" width="12.75" style="219"/>
    <col min="11015" max="11015" width="29.75" style="219" customWidth="1"/>
    <col min="11016" max="11016" width="17" style="219" customWidth="1"/>
    <col min="11017" max="11017" width="37" style="219" customWidth="1"/>
    <col min="11018" max="11018" width="17.375" style="219" customWidth="1"/>
    <col min="11019" max="11268" width="9" style="219" customWidth="1"/>
    <col min="11269" max="11269" width="29.625" style="219" customWidth="1"/>
    <col min="11270" max="11270" width="12.75" style="219"/>
    <col min="11271" max="11271" width="29.75" style="219" customWidth="1"/>
    <col min="11272" max="11272" width="17" style="219" customWidth="1"/>
    <col min="11273" max="11273" width="37" style="219" customWidth="1"/>
    <col min="11274" max="11274" width="17.375" style="219" customWidth="1"/>
    <col min="11275" max="11524" width="9" style="219" customWidth="1"/>
    <col min="11525" max="11525" width="29.625" style="219" customWidth="1"/>
    <col min="11526" max="11526" width="12.75" style="219"/>
    <col min="11527" max="11527" width="29.75" style="219" customWidth="1"/>
    <col min="11528" max="11528" width="17" style="219" customWidth="1"/>
    <col min="11529" max="11529" width="37" style="219" customWidth="1"/>
    <col min="11530" max="11530" width="17.375" style="219" customWidth="1"/>
    <col min="11531" max="11780" width="9" style="219" customWidth="1"/>
    <col min="11781" max="11781" width="29.625" style="219" customWidth="1"/>
    <col min="11782" max="11782" width="12.75" style="219"/>
    <col min="11783" max="11783" width="29.75" style="219" customWidth="1"/>
    <col min="11784" max="11784" width="17" style="219" customWidth="1"/>
    <col min="11785" max="11785" width="37" style="219" customWidth="1"/>
    <col min="11786" max="11786" width="17.375" style="219" customWidth="1"/>
    <col min="11787" max="12036" width="9" style="219" customWidth="1"/>
    <col min="12037" max="12037" width="29.625" style="219" customWidth="1"/>
    <col min="12038" max="12038" width="12.75" style="219"/>
    <col min="12039" max="12039" width="29.75" style="219" customWidth="1"/>
    <col min="12040" max="12040" width="17" style="219" customWidth="1"/>
    <col min="12041" max="12041" width="37" style="219" customWidth="1"/>
    <col min="12042" max="12042" width="17.375" style="219" customWidth="1"/>
    <col min="12043" max="12292" width="9" style="219" customWidth="1"/>
    <col min="12293" max="12293" width="29.625" style="219" customWidth="1"/>
    <col min="12294" max="12294" width="12.75" style="219"/>
    <col min="12295" max="12295" width="29.75" style="219" customWidth="1"/>
    <col min="12296" max="12296" width="17" style="219" customWidth="1"/>
    <col min="12297" max="12297" width="37" style="219" customWidth="1"/>
    <col min="12298" max="12298" width="17.375" style="219" customWidth="1"/>
    <col min="12299" max="12548" width="9" style="219" customWidth="1"/>
    <col min="12549" max="12549" width="29.625" style="219" customWidth="1"/>
    <col min="12550" max="12550" width="12.75" style="219"/>
    <col min="12551" max="12551" width="29.75" style="219" customWidth="1"/>
    <col min="12552" max="12552" width="17" style="219" customWidth="1"/>
    <col min="12553" max="12553" width="37" style="219" customWidth="1"/>
    <col min="12554" max="12554" width="17.375" style="219" customWidth="1"/>
    <col min="12555" max="12804" width="9" style="219" customWidth="1"/>
    <col min="12805" max="12805" width="29.625" style="219" customWidth="1"/>
    <col min="12806" max="12806" width="12.75" style="219"/>
    <col min="12807" max="12807" width="29.75" style="219" customWidth="1"/>
    <col min="12808" max="12808" width="17" style="219" customWidth="1"/>
    <col min="12809" max="12809" width="37" style="219" customWidth="1"/>
    <col min="12810" max="12810" width="17.375" style="219" customWidth="1"/>
    <col min="12811" max="13060" width="9" style="219" customWidth="1"/>
    <col min="13061" max="13061" width="29.625" style="219" customWidth="1"/>
    <col min="13062" max="13062" width="12.75" style="219"/>
    <col min="13063" max="13063" width="29.75" style="219" customWidth="1"/>
    <col min="13064" max="13064" width="17" style="219" customWidth="1"/>
    <col min="13065" max="13065" width="37" style="219" customWidth="1"/>
    <col min="13066" max="13066" width="17.375" style="219" customWidth="1"/>
    <col min="13067" max="13316" width="9" style="219" customWidth="1"/>
    <col min="13317" max="13317" width="29.625" style="219" customWidth="1"/>
    <col min="13318" max="13318" width="12.75" style="219"/>
    <col min="13319" max="13319" width="29.75" style="219" customWidth="1"/>
    <col min="13320" max="13320" width="17" style="219" customWidth="1"/>
    <col min="13321" max="13321" width="37" style="219" customWidth="1"/>
    <col min="13322" max="13322" width="17.375" style="219" customWidth="1"/>
    <col min="13323" max="13572" width="9" style="219" customWidth="1"/>
    <col min="13573" max="13573" width="29.625" style="219" customWidth="1"/>
    <col min="13574" max="13574" width="12.75" style="219"/>
    <col min="13575" max="13575" width="29.75" style="219" customWidth="1"/>
    <col min="13576" max="13576" width="17" style="219" customWidth="1"/>
    <col min="13577" max="13577" width="37" style="219" customWidth="1"/>
    <col min="13578" max="13578" width="17.375" style="219" customWidth="1"/>
    <col min="13579" max="13828" width="9" style="219" customWidth="1"/>
    <col min="13829" max="13829" width="29.625" style="219" customWidth="1"/>
    <col min="13830" max="13830" width="12.75" style="219"/>
    <col min="13831" max="13831" width="29.75" style="219" customWidth="1"/>
    <col min="13832" max="13832" width="17" style="219" customWidth="1"/>
    <col min="13833" max="13833" width="37" style="219" customWidth="1"/>
    <col min="13834" max="13834" width="17.375" style="219" customWidth="1"/>
    <col min="13835" max="14084" width="9" style="219" customWidth="1"/>
    <col min="14085" max="14085" width="29.625" style="219" customWidth="1"/>
    <col min="14086" max="14086" width="12.75" style="219"/>
    <col min="14087" max="14087" width="29.75" style="219" customWidth="1"/>
    <col min="14088" max="14088" width="17" style="219" customWidth="1"/>
    <col min="14089" max="14089" width="37" style="219" customWidth="1"/>
    <col min="14090" max="14090" width="17.375" style="219" customWidth="1"/>
    <col min="14091" max="14340" width="9" style="219" customWidth="1"/>
    <col min="14341" max="14341" width="29.625" style="219" customWidth="1"/>
    <col min="14342" max="14342" width="12.75" style="219"/>
    <col min="14343" max="14343" width="29.75" style="219" customWidth="1"/>
    <col min="14344" max="14344" width="17" style="219" customWidth="1"/>
    <col min="14345" max="14345" width="37" style="219" customWidth="1"/>
    <col min="14346" max="14346" width="17.375" style="219" customWidth="1"/>
    <col min="14347" max="14596" width="9" style="219" customWidth="1"/>
    <col min="14597" max="14597" width="29.625" style="219" customWidth="1"/>
    <col min="14598" max="14598" width="12.75" style="219"/>
    <col min="14599" max="14599" width="29.75" style="219" customWidth="1"/>
    <col min="14600" max="14600" width="17" style="219" customWidth="1"/>
    <col min="14601" max="14601" width="37" style="219" customWidth="1"/>
    <col min="14602" max="14602" width="17.375" style="219" customWidth="1"/>
    <col min="14603" max="14852" width="9" style="219" customWidth="1"/>
    <col min="14853" max="14853" width="29.625" style="219" customWidth="1"/>
    <col min="14854" max="14854" width="12.75" style="219"/>
    <col min="14855" max="14855" width="29.75" style="219" customWidth="1"/>
    <col min="14856" max="14856" width="17" style="219" customWidth="1"/>
    <col min="14857" max="14857" width="37" style="219" customWidth="1"/>
    <col min="14858" max="14858" width="17.375" style="219" customWidth="1"/>
    <col min="14859" max="15108" width="9" style="219" customWidth="1"/>
    <col min="15109" max="15109" width="29.625" style="219" customWidth="1"/>
    <col min="15110" max="15110" width="12.75" style="219"/>
    <col min="15111" max="15111" width="29.75" style="219" customWidth="1"/>
    <col min="15112" max="15112" width="17" style="219" customWidth="1"/>
    <col min="15113" max="15113" width="37" style="219" customWidth="1"/>
    <col min="15114" max="15114" width="17.375" style="219" customWidth="1"/>
    <col min="15115" max="15364" width="9" style="219" customWidth="1"/>
    <col min="15365" max="15365" width="29.625" style="219" customWidth="1"/>
    <col min="15366" max="15366" width="12.75" style="219"/>
    <col min="15367" max="15367" width="29.75" style="219" customWidth="1"/>
    <col min="15368" max="15368" width="17" style="219" customWidth="1"/>
    <col min="15369" max="15369" width="37" style="219" customWidth="1"/>
    <col min="15370" max="15370" width="17.375" style="219" customWidth="1"/>
    <col min="15371" max="15620" width="9" style="219" customWidth="1"/>
    <col min="15621" max="15621" width="29.625" style="219" customWidth="1"/>
    <col min="15622" max="15622" width="12.75" style="219"/>
    <col min="15623" max="15623" width="29.75" style="219" customWidth="1"/>
    <col min="15624" max="15624" width="17" style="219" customWidth="1"/>
    <col min="15625" max="15625" width="37" style="219" customWidth="1"/>
    <col min="15626" max="15626" width="17.375" style="219" customWidth="1"/>
    <col min="15627" max="15876" width="9" style="219" customWidth="1"/>
    <col min="15877" max="15877" width="29.625" style="219" customWidth="1"/>
    <col min="15878" max="15878" width="12.75" style="219"/>
    <col min="15879" max="15879" width="29.75" style="219" customWidth="1"/>
    <col min="15880" max="15880" width="17" style="219" customWidth="1"/>
    <col min="15881" max="15881" width="37" style="219" customWidth="1"/>
    <col min="15882" max="15882" width="17.375" style="219" customWidth="1"/>
    <col min="15883" max="16132" width="9" style="219" customWidth="1"/>
    <col min="16133" max="16133" width="29.625" style="219" customWidth="1"/>
    <col min="16134" max="16134" width="12.75" style="219"/>
    <col min="16135" max="16135" width="29.75" style="219" customWidth="1"/>
    <col min="16136" max="16136" width="17" style="219" customWidth="1"/>
    <col min="16137" max="16137" width="37" style="219" customWidth="1"/>
    <col min="16138" max="16138" width="17.375" style="219" customWidth="1"/>
    <col min="16139" max="16384" width="9" style="219" customWidth="1"/>
  </cols>
  <sheetData>
    <row r="1" spans="1:17" ht="18.75" customHeight="1">
      <c r="A1" s="473" t="s">
        <v>754</v>
      </c>
      <c r="B1" s="473"/>
      <c r="C1" s="473"/>
      <c r="D1" s="473"/>
      <c r="E1" s="473"/>
      <c r="F1" s="473"/>
      <c r="G1" s="473"/>
      <c r="H1" s="473"/>
      <c r="I1" s="63"/>
      <c r="J1" s="63"/>
      <c r="K1" s="63"/>
      <c r="L1" s="63"/>
      <c r="M1" s="63"/>
    </row>
    <row r="2" spans="1:17" ht="27.6" customHeight="1">
      <c r="A2" s="474" t="s">
        <v>755</v>
      </c>
      <c r="B2" s="474"/>
      <c r="C2" s="474"/>
      <c r="D2" s="474"/>
      <c r="E2" s="474"/>
      <c r="F2" s="474"/>
      <c r="G2" s="474"/>
      <c r="H2" s="474"/>
      <c r="I2" s="474"/>
      <c r="J2" s="474"/>
      <c r="K2" s="474"/>
      <c r="L2" s="474"/>
      <c r="M2" s="474"/>
      <c r="N2" s="474"/>
    </row>
    <row r="3" spans="1:17" ht="23.25" customHeight="1">
      <c r="A3" s="221"/>
      <c r="B3" s="221"/>
      <c r="C3" s="221"/>
      <c r="D3" s="221"/>
      <c r="E3" s="221"/>
      <c r="F3" s="221"/>
      <c r="G3" s="221"/>
      <c r="H3" s="221"/>
      <c r="I3" s="221"/>
      <c r="J3" s="480" t="s">
        <v>2</v>
      </c>
      <c r="K3" s="480"/>
      <c r="L3" s="480"/>
      <c r="M3" s="480"/>
      <c r="N3" s="480"/>
    </row>
    <row r="4" spans="1:17" s="218" customFormat="1" ht="56.25">
      <c r="A4" s="204" t="s">
        <v>3</v>
      </c>
      <c r="B4" s="205" t="s">
        <v>756</v>
      </c>
      <c r="C4" s="205" t="s">
        <v>657</v>
      </c>
      <c r="D4" s="205" t="s">
        <v>66</v>
      </c>
      <c r="E4" s="205" t="s">
        <v>5</v>
      </c>
      <c r="F4" s="205" t="s">
        <v>67</v>
      </c>
      <c r="G4" s="206" t="s">
        <v>68</v>
      </c>
      <c r="H4" s="44" t="s">
        <v>757</v>
      </c>
      <c r="I4" s="205" t="s">
        <v>756</v>
      </c>
      <c r="J4" s="205" t="s">
        <v>657</v>
      </c>
      <c r="K4" s="205" t="s">
        <v>66</v>
      </c>
      <c r="L4" s="205" t="s">
        <v>5</v>
      </c>
      <c r="M4" s="205" t="s">
        <v>67</v>
      </c>
      <c r="N4" s="206" t="s">
        <v>68</v>
      </c>
    </row>
    <row r="5" spans="1:17" s="218" customFormat="1" ht="24" customHeight="1">
      <c r="A5" s="204" t="s">
        <v>70</v>
      </c>
      <c r="B5" s="222">
        <f>B6+B20</f>
        <v>2885</v>
      </c>
      <c r="C5" s="222"/>
      <c r="D5" s="222"/>
      <c r="E5" s="222"/>
      <c r="F5" s="223"/>
      <c r="G5" s="223"/>
      <c r="H5" s="44" t="s">
        <v>70</v>
      </c>
      <c r="I5" s="222">
        <f>SUM(I6,I20)</f>
        <v>2885</v>
      </c>
      <c r="J5" s="222"/>
      <c r="K5" s="222"/>
      <c r="L5" s="222"/>
      <c r="M5" s="223"/>
      <c r="N5" s="223"/>
    </row>
    <row r="6" spans="1:17" s="218" customFormat="1" ht="24" customHeight="1">
      <c r="A6" s="71" t="s">
        <v>71</v>
      </c>
      <c r="B6" s="222">
        <f>SUM(B7:B9)</f>
        <v>444</v>
      </c>
      <c r="C6" s="222"/>
      <c r="D6" s="222"/>
      <c r="E6" s="222"/>
      <c r="F6" s="223"/>
      <c r="G6" s="223"/>
      <c r="H6" s="72" t="s">
        <v>72</v>
      </c>
      <c r="I6" s="222">
        <f>SUM(I7,I12,I15,I17)</f>
        <v>1814</v>
      </c>
      <c r="J6" s="222"/>
      <c r="K6" s="222"/>
      <c r="L6" s="222"/>
      <c r="M6" s="223"/>
      <c r="N6" s="223"/>
    </row>
    <row r="7" spans="1:17" s="218" customFormat="1" ht="22.5" customHeight="1">
      <c r="A7" s="224" t="s">
        <v>758</v>
      </c>
      <c r="B7" s="224">
        <v>444</v>
      </c>
      <c r="C7" s="50"/>
      <c r="D7" s="50"/>
      <c r="E7" s="211"/>
      <c r="F7" s="225"/>
      <c r="G7" s="225"/>
      <c r="H7" s="224" t="s">
        <v>759</v>
      </c>
      <c r="I7" s="211">
        <f>SUM(I8:I11)</f>
        <v>1814</v>
      </c>
      <c r="J7" s="211"/>
      <c r="K7" s="211"/>
      <c r="L7" s="211"/>
      <c r="M7" s="223"/>
      <c r="N7" s="225"/>
      <c r="Q7" s="239"/>
    </row>
    <row r="8" spans="1:17" s="218" customFormat="1" ht="22.5" customHeight="1">
      <c r="A8" s="224" t="s">
        <v>760</v>
      </c>
      <c r="B8" s="224"/>
      <c r="C8" s="50"/>
      <c r="D8" s="211"/>
      <c r="E8" s="211"/>
      <c r="F8" s="211"/>
      <c r="G8" s="225"/>
      <c r="H8" s="224" t="s">
        <v>761</v>
      </c>
      <c r="I8" s="224">
        <v>1814</v>
      </c>
      <c r="J8" s="50"/>
      <c r="K8" s="50"/>
      <c r="L8" s="211"/>
      <c r="M8" s="223"/>
      <c r="N8" s="224"/>
      <c r="Q8" s="239"/>
    </row>
    <row r="9" spans="1:17" s="218" customFormat="1" ht="22.5" customHeight="1">
      <c r="A9" s="224" t="s">
        <v>762</v>
      </c>
      <c r="B9" s="224"/>
      <c r="C9" s="211"/>
      <c r="D9" s="211"/>
      <c r="E9" s="211"/>
      <c r="F9" s="211"/>
      <c r="G9" s="225"/>
      <c r="H9" s="224" t="s">
        <v>763</v>
      </c>
      <c r="I9" s="224"/>
      <c r="J9" s="211"/>
      <c r="K9" s="211"/>
      <c r="L9" s="211"/>
      <c r="M9" s="211"/>
      <c r="N9" s="224"/>
      <c r="Q9" s="239"/>
    </row>
    <row r="10" spans="1:17" s="218" customFormat="1" ht="22.5" customHeight="1">
      <c r="A10" s="224"/>
      <c r="B10" s="224"/>
      <c r="C10" s="226"/>
      <c r="D10" s="226"/>
      <c r="E10" s="226"/>
      <c r="F10" s="226"/>
      <c r="G10" s="226"/>
      <c r="H10" s="224" t="s">
        <v>764</v>
      </c>
      <c r="I10" s="224"/>
      <c r="J10" s="211"/>
      <c r="K10" s="211"/>
      <c r="L10" s="211"/>
      <c r="M10" s="211"/>
      <c r="N10" s="224"/>
      <c r="Q10" s="239"/>
    </row>
    <row r="11" spans="1:17" s="218" customFormat="1" ht="22.5" customHeight="1">
      <c r="A11" s="224"/>
      <c r="B11" s="224"/>
      <c r="C11" s="227"/>
      <c r="D11" s="227"/>
      <c r="E11" s="227"/>
      <c r="F11" s="227"/>
      <c r="G11" s="227"/>
      <c r="H11" s="224" t="s">
        <v>765</v>
      </c>
      <c r="I11" s="224"/>
      <c r="J11" s="50"/>
      <c r="K11" s="211"/>
      <c r="L11" s="211"/>
      <c r="M11" s="211"/>
      <c r="N11" s="224"/>
      <c r="Q11" s="239"/>
    </row>
    <row r="12" spans="1:17" s="218" customFormat="1" ht="22.5" customHeight="1">
      <c r="A12" s="228"/>
      <c r="B12" s="228"/>
      <c r="C12" s="227"/>
      <c r="D12" s="227"/>
      <c r="E12" s="227"/>
      <c r="F12" s="227"/>
      <c r="G12" s="227"/>
      <c r="H12" s="224" t="s">
        <v>766</v>
      </c>
      <c r="I12" s="224"/>
      <c r="J12" s="211"/>
      <c r="K12" s="211"/>
      <c r="L12" s="211"/>
      <c r="M12" s="211"/>
      <c r="N12" s="224"/>
      <c r="Q12" s="239"/>
    </row>
    <row r="13" spans="1:17" s="218" customFormat="1" ht="22.5" customHeight="1">
      <c r="A13" s="228"/>
      <c r="B13" s="228"/>
      <c r="C13" s="227"/>
      <c r="D13" s="227"/>
      <c r="E13" s="227"/>
      <c r="F13" s="227"/>
      <c r="G13" s="227"/>
      <c r="H13" s="75" t="s">
        <v>767</v>
      </c>
      <c r="I13" s="75"/>
      <c r="J13" s="50"/>
      <c r="K13" s="211"/>
      <c r="L13" s="211"/>
      <c r="M13" s="211"/>
      <c r="N13" s="224"/>
      <c r="Q13" s="239"/>
    </row>
    <row r="14" spans="1:17" s="218" customFormat="1" ht="22.5" customHeight="1">
      <c r="A14" s="229"/>
      <c r="B14" s="229"/>
      <c r="C14" s="227"/>
      <c r="D14" s="227"/>
      <c r="E14" s="227"/>
      <c r="F14" s="227"/>
      <c r="G14" s="227"/>
      <c r="H14" s="224" t="s">
        <v>768</v>
      </c>
      <c r="I14" s="224"/>
      <c r="J14" s="50"/>
      <c r="K14" s="211"/>
      <c r="L14" s="211"/>
      <c r="M14" s="211"/>
      <c r="N14" s="224"/>
      <c r="Q14" s="239"/>
    </row>
    <row r="15" spans="1:17" s="218" customFormat="1" ht="22.5" customHeight="1">
      <c r="A15" s="229"/>
      <c r="B15" s="229"/>
      <c r="C15" s="227"/>
      <c r="D15" s="227"/>
      <c r="E15" s="227"/>
      <c r="F15" s="227"/>
      <c r="G15" s="227"/>
      <c r="H15" s="224" t="s">
        <v>769</v>
      </c>
      <c r="I15" s="224"/>
      <c r="J15" s="211"/>
      <c r="K15" s="211"/>
      <c r="L15" s="211"/>
      <c r="M15" s="211"/>
      <c r="N15" s="235"/>
      <c r="Q15" s="239"/>
    </row>
    <row r="16" spans="1:17" s="218" customFormat="1" ht="22.5" customHeight="1">
      <c r="A16" s="229"/>
      <c r="B16" s="229"/>
      <c r="C16" s="227"/>
      <c r="D16" s="227"/>
      <c r="E16" s="227"/>
      <c r="F16" s="227"/>
      <c r="G16" s="227"/>
      <c r="H16" s="224" t="s">
        <v>770</v>
      </c>
      <c r="I16" s="224"/>
      <c r="J16" s="211"/>
      <c r="K16" s="211"/>
      <c r="L16" s="211"/>
      <c r="M16" s="211"/>
      <c r="N16" s="235"/>
      <c r="Q16" s="239"/>
    </row>
    <row r="17" spans="1:17" s="218" customFormat="1" ht="22.5" customHeight="1">
      <c r="A17" s="229"/>
      <c r="B17" s="229"/>
      <c r="C17" s="227"/>
      <c r="D17" s="227"/>
      <c r="E17" s="227"/>
      <c r="F17" s="227"/>
      <c r="G17" s="227"/>
      <c r="H17" s="224" t="s">
        <v>771</v>
      </c>
      <c r="I17" s="224"/>
      <c r="J17" s="211"/>
      <c r="K17" s="211"/>
      <c r="L17" s="211"/>
      <c r="M17" s="211"/>
      <c r="N17" s="235"/>
      <c r="Q17" s="239"/>
    </row>
    <row r="18" spans="1:17" s="218" customFormat="1" ht="22.5" customHeight="1">
      <c r="A18" s="230"/>
      <c r="B18" s="230"/>
      <c r="C18" s="231"/>
      <c r="D18" s="231"/>
      <c r="E18" s="231"/>
      <c r="F18" s="231"/>
      <c r="G18" s="231"/>
      <c r="H18" s="224" t="s">
        <v>772</v>
      </c>
      <c r="I18" s="224"/>
      <c r="J18" s="50"/>
      <c r="K18" s="211"/>
      <c r="L18" s="211"/>
      <c r="M18" s="211"/>
      <c r="N18" s="236"/>
      <c r="Q18" s="239"/>
    </row>
    <row r="19" spans="1:17" s="218" customFormat="1" ht="22.5" customHeight="1">
      <c r="A19" s="230"/>
      <c r="B19" s="230"/>
      <c r="C19" s="231"/>
      <c r="D19" s="231"/>
      <c r="E19" s="231"/>
      <c r="F19" s="231"/>
      <c r="G19" s="231"/>
      <c r="H19" s="224"/>
      <c r="I19" s="224"/>
      <c r="J19" s="237"/>
      <c r="K19" s="237"/>
      <c r="L19" s="237"/>
      <c r="M19" s="237"/>
      <c r="N19" s="235"/>
    </row>
    <row r="20" spans="1:17" s="218" customFormat="1" ht="22.5" customHeight="1">
      <c r="A20" s="71" t="s">
        <v>122</v>
      </c>
      <c r="B20" s="222">
        <f>SUM(B21:B22)</f>
        <v>2441</v>
      </c>
      <c r="C20" s="222"/>
      <c r="D20" s="222"/>
      <c r="E20" s="222"/>
      <c r="F20" s="225"/>
      <c r="G20" s="225"/>
      <c r="H20" s="71" t="s">
        <v>123</v>
      </c>
      <c r="I20" s="222">
        <f>SUM(I21:I23)</f>
        <v>1071</v>
      </c>
      <c r="J20" s="222"/>
      <c r="K20" s="222"/>
      <c r="L20" s="222"/>
      <c r="M20" s="223"/>
      <c r="N20" s="223"/>
    </row>
    <row r="21" spans="1:17" s="218" customFormat="1" ht="22.5" customHeight="1">
      <c r="A21" s="232" t="s">
        <v>773</v>
      </c>
      <c r="B21" s="232">
        <v>627</v>
      </c>
      <c r="C21" s="211"/>
      <c r="D21" s="211"/>
      <c r="E21" s="211"/>
      <c r="F21" s="225"/>
      <c r="G21" s="233"/>
      <c r="H21" s="232" t="s">
        <v>774</v>
      </c>
      <c r="I21" s="232">
        <v>444</v>
      </c>
      <c r="J21" s="211"/>
      <c r="K21" s="211"/>
      <c r="L21" s="211"/>
      <c r="M21" s="223"/>
      <c r="N21" s="223"/>
    </row>
    <row r="22" spans="1:17" s="218" customFormat="1" ht="22.5" customHeight="1">
      <c r="A22" s="232" t="s">
        <v>775</v>
      </c>
      <c r="B22" s="232">
        <v>1814</v>
      </c>
      <c r="C22" s="211"/>
      <c r="D22" s="211"/>
      <c r="E22" s="211"/>
      <c r="F22" s="225"/>
      <c r="G22" s="225"/>
      <c r="H22" s="232" t="s">
        <v>776</v>
      </c>
      <c r="I22" s="232"/>
      <c r="J22" s="211"/>
      <c r="K22" s="211"/>
      <c r="L22" s="211"/>
      <c r="M22" s="238"/>
      <c r="N22" s="223"/>
    </row>
    <row r="23" spans="1:17" s="218" customFormat="1" ht="20.100000000000001" customHeight="1">
      <c r="A23" s="234"/>
      <c r="B23" s="234"/>
      <c r="C23" s="233"/>
      <c r="D23" s="233"/>
      <c r="E23" s="233"/>
      <c r="F23" s="233"/>
      <c r="G23" s="233"/>
      <c r="H23" s="232" t="s">
        <v>777</v>
      </c>
      <c r="I23" s="232">
        <v>627</v>
      </c>
      <c r="J23" s="211"/>
      <c r="K23" s="211"/>
      <c r="L23" s="211"/>
      <c r="M23" s="223"/>
      <c r="N23" s="223"/>
    </row>
    <row r="24" spans="1:17" ht="44.25" customHeight="1">
      <c r="A24" s="481" t="s">
        <v>778</v>
      </c>
      <c r="B24" s="481"/>
      <c r="C24" s="481"/>
      <c r="D24" s="481"/>
      <c r="E24" s="481"/>
      <c r="F24" s="481"/>
      <c r="G24" s="481"/>
      <c r="H24" s="481"/>
      <c r="I24" s="481"/>
      <c r="J24" s="481"/>
      <c r="K24" s="481"/>
      <c r="L24" s="481"/>
      <c r="M24" s="481"/>
      <c r="N24" s="481"/>
    </row>
    <row r="25" spans="1:17" ht="20.100000000000001" customHeight="1"/>
    <row r="26" spans="1:17" ht="20.100000000000001" customHeight="1"/>
    <row r="27" spans="1:17" ht="20.100000000000001" customHeight="1"/>
    <row r="28" spans="1:17" ht="20.100000000000001" customHeight="1"/>
  </sheetData>
  <mergeCells count="4">
    <mergeCell ref="A1:H1"/>
    <mergeCell ref="A2:N2"/>
    <mergeCell ref="J3:N3"/>
    <mergeCell ref="A24:N24"/>
  </mergeCells>
  <phoneticPr fontId="83"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pageSetUpPr fitToPage="1"/>
  </sheetPr>
  <dimension ref="A1:WVT36"/>
  <sheetViews>
    <sheetView showZeros="0" workbookViewId="0">
      <selection activeCell="F5" sqref="F5"/>
    </sheetView>
  </sheetViews>
  <sheetFormatPr defaultColWidth="9" defaultRowHeight="14.25"/>
  <cols>
    <col min="1" max="1" width="38.125" style="202" customWidth="1"/>
    <col min="2" max="2" width="10.125" style="203" customWidth="1"/>
    <col min="3" max="6" width="11.625" style="203" customWidth="1"/>
    <col min="7" max="7" width="13.5" style="203" customWidth="1"/>
    <col min="8" max="8" width="40.375" style="203" customWidth="1"/>
    <col min="9" max="9" width="9.625" style="203" customWidth="1"/>
    <col min="10" max="13" width="11.625" style="203" customWidth="1"/>
    <col min="14" max="14" width="13.5" style="203" customWidth="1"/>
    <col min="15" max="257" width="9" style="203"/>
    <col min="258" max="258" width="36.75" style="203" customWidth="1"/>
    <col min="259" max="259" width="11.625" style="203" customWidth="1"/>
    <col min="260" max="260" width="8.125" style="203" customWidth="1"/>
    <col min="261" max="261" width="36.5" style="203" customWidth="1"/>
    <col min="262" max="262" width="10.75" style="203" customWidth="1"/>
    <col min="263" max="263" width="8.125" style="203" customWidth="1"/>
    <col min="264" max="264" width="9.125" style="203" customWidth="1"/>
    <col min="265" max="268" width="9" style="203" hidden="1" customWidth="1"/>
    <col min="269" max="513" width="9" style="203"/>
    <col min="514" max="514" width="36.75" style="203" customWidth="1"/>
    <col min="515" max="515" width="11.625" style="203" customWidth="1"/>
    <col min="516" max="516" width="8.125" style="203" customWidth="1"/>
    <col min="517" max="517" width="36.5" style="203" customWidth="1"/>
    <col min="518" max="518" width="10.75" style="203" customWidth="1"/>
    <col min="519" max="519" width="8.125" style="203" customWidth="1"/>
    <col min="520" max="520" width="9.125" style="203" customWidth="1"/>
    <col min="521" max="524" width="9" style="203" hidden="1" customWidth="1"/>
    <col min="525" max="769" width="9" style="203"/>
    <col min="770" max="770" width="36.75" style="203" customWidth="1"/>
    <col min="771" max="771" width="11.625" style="203" customWidth="1"/>
    <col min="772" max="772" width="8.125" style="203" customWidth="1"/>
    <col min="773" max="773" width="36.5" style="203" customWidth="1"/>
    <col min="774" max="774" width="10.75" style="203" customWidth="1"/>
    <col min="775" max="775" width="8.125" style="203" customWidth="1"/>
    <col min="776" max="776" width="9.125" style="203" customWidth="1"/>
    <col min="777" max="780" width="9" style="203" hidden="1" customWidth="1"/>
    <col min="781" max="1025" width="9" style="203"/>
    <col min="1026" max="1026" width="36.75" style="203" customWidth="1"/>
    <col min="1027" max="1027" width="11.625" style="203" customWidth="1"/>
    <col min="1028" max="1028" width="8.125" style="203" customWidth="1"/>
    <col min="1029" max="1029" width="36.5" style="203" customWidth="1"/>
    <col min="1030" max="1030" width="10.75" style="203" customWidth="1"/>
    <col min="1031" max="1031" width="8.125" style="203" customWidth="1"/>
    <col min="1032" max="1032" width="9.125" style="203" customWidth="1"/>
    <col min="1033" max="1036" width="9" style="203" hidden="1" customWidth="1"/>
    <col min="1037" max="1281" width="9" style="203"/>
    <col min="1282" max="1282" width="36.75" style="203" customWidth="1"/>
    <col min="1283" max="1283" width="11.625" style="203" customWidth="1"/>
    <col min="1284" max="1284" width="8.125" style="203" customWidth="1"/>
    <col min="1285" max="1285" width="36.5" style="203" customWidth="1"/>
    <col min="1286" max="1286" width="10.75" style="203" customWidth="1"/>
    <col min="1287" max="1287" width="8.125" style="203" customWidth="1"/>
    <col min="1288" max="1288" width="9.125" style="203" customWidth="1"/>
    <col min="1289" max="1292" width="9" style="203" hidden="1" customWidth="1"/>
    <col min="1293" max="1537" width="9" style="203"/>
    <col min="1538" max="1538" width="36.75" style="203" customWidth="1"/>
    <col min="1539" max="1539" width="11.625" style="203" customWidth="1"/>
    <col min="1540" max="1540" width="8.125" style="203" customWidth="1"/>
    <col min="1541" max="1541" width="36.5" style="203" customWidth="1"/>
    <col min="1542" max="1542" width="10.75" style="203" customWidth="1"/>
    <col min="1543" max="1543" width="8.125" style="203" customWidth="1"/>
    <col min="1544" max="1544" width="9.125" style="203" customWidth="1"/>
    <col min="1545" max="1548" width="9" style="203" hidden="1" customWidth="1"/>
    <col min="1549" max="1793" width="9" style="203"/>
    <col min="1794" max="1794" width="36.75" style="203" customWidth="1"/>
    <col min="1795" max="1795" width="11.625" style="203" customWidth="1"/>
    <col min="1796" max="1796" width="8.125" style="203" customWidth="1"/>
    <col min="1797" max="1797" width="36.5" style="203" customWidth="1"/>
    <col min="1798" max="1798" width="10.75" style="203" customWidth="1"/>
    <col min="1799" max="1799" width="8.125" style="203" customWidth="1"/>
    <col min="1800" max="1800" width="9.125" style="203" customWidth="1"/>
    <col min="1801" max="1804" width="9" style="203" hidden="1" customWidth="1"/>
    <col min="1805" max="2049" width="9" style="203"/>
    <col min="2050" max="2050" width="36.75" style="203" customWidth="1"/>
    <col min="2051" max="2051" width="11.625" style="203" customWidth="1"/>
    <col min="2052" max="2052" width="8.125" style="203" customWidth="1"/>
    <col min="2053" max="2053" width="36.5" style="203" customWidth="1"/>
    <col min="2054" max="2054" width="10.75" style="203" customWidth="1"/>
    <col min="2055" max="2055" width="8.125" style="203" customWidth="1"/>
    <col min="2056" max="2056" width="9.125" style="203" customWidth="1"/>
    <col min="2057" max="2060" width="9" style="203" hidden="1" customWidth="1"/>
    <col min="2061" max="2305" width="9" style="203"/>
    <col min="2306" max="2306" width="36.75" style="203" customWidth="1"/>
    <col min="2307" max="2307" width="11.625" style="203" customWidth="1"/>
    <col min="2308" max="2308" width="8.125" style="203" customWidth="1"/>
    <col min="2309" max="2309" width="36.5" style="203" customWidth="1"/>
    <col min="2310" max="2310" width="10.75" style="203" customWidth="1"/>
    <col min="2311" max="2311" width="8.125" style="203" customWidth="1"/>
    <col min="2312" max="2312" width="9.125" style="203" customWidth="1"/>
    <col min="2313" max="2316" width="9" style="203" hidden="1" customWidth="1"/>
    <col min="2317" max="2561" width="9" style="203"/>
    <col min="2562" max="2562" width="36.75" style="203" customWidth="1"/>
    <col min="2563" max="2563" width="11.625" style="203" customWidth="1"/>
    <col min="2564" max="2564" width="8.125" style="203" customWidth="1"/>
    <col min="2565" max="2565" width="36.5" style="203" customWidth="1"/>
    <col min="2566" max="2566" width="10.75" style="203" customWidth="1"/>
    <col min="2567" max="2567" width="8.125" style="203" customWidth="1"/>
    <col min="2568" max="2568" width="9.125" style="203" customWidth="1"/>
    <col min="2569" max="2572" width="9" style="203" hidden="1" customWidth="1"/>
    <col min="2573" max="2817" width="9" style="203"/>
    <col min="2818" max="2818" width="36.75" style="203" customWidth="1"/>
    <col min="2819" max="2819" width="11.625" style="203" customWidth="1"/>
    <col min="2820" max="2820" width="8.125" style="203" customWidth="1"/>
    <col min="2821" max="2821" width="36.5" style="203" customWidth="1"/>
    <col min="2822" max="2822" width="10.75" style="203" customWidth="1"/>
    <col min="2823" max="2823" width="8.125" style="203" customWidth="1"/>
    <col min="2824" max="2824" width="9.125" style="203" customWidth="1"/>
    <col min="2825" max="2828" width="9" style="203" hidden="1" customWidth="1"/>
    <col min="2829" max="3073" width="9" style="203"/>
    <col min="3074" max="3074" width="36.75" style="203" customWidth="1"/>
    <col min="3075" max="3075" width="11.625" style="203" customWidth="1"/>
    <col min="3076" max="3076" width="8.125" style="203" customWidth="1"/>
    <col min="3077" max="3077" width="36.5" style="203" customWidth="1"/>
    <col min="3078" max="3078" width="10.75" style="203" customWidth="1"/>
    <col min="3079" max="3079" width="8.125" style="203" customWidth="1"/>
    <col min="3080" max="3080" width="9.125" style="203" customWidth="1"/>
    <col min="3081" max="3084" width="9" style="203" hidden="1" customWidth="1"/>
    <col min="3085" max="3329" width="9" style="203"/>
    <col min="3330" max="3330" width="36.75" style="203" customWidth="1"/>
    <col min="3331" max="3331" width="11.625" style="203" customWidth="1"/>
    <col min="3332" max="3332" width="8.125" style="203" customWidth="1"/>
    <col min="3333" max="3333" width="36.5" style="203" customWidth="1"/>
    <col min="3334" max="3334" width="10.75" style="203" customWidth="1"/>
    <col min="3335" max="3335" width="8.125" style="203" customWidth="1"/>
    <col min="3336" max="3336" width="9.125" style="203" customWidth="1"/>
    <col min="3337" max="3340" width="9" style="203" hidden="1" customWidth="1"/>
    <col min="3341" max="3585" width="9" style="203"/>
    <col min="3586" max="3586" width="36.75" style="203" customWidth="1"/>
    <col min="3587" max="3587" width="11.625" style="203" customWidth="1"/>
    <col min="3588" max="3588" width="8.125" style="203" customWidth="1"/>
    <col min="3589" max="3589" width="36.5" style="203" customWidth="1"/>
    <col min="3590" max="3590" width="10.75" style="203" customWidth="1"/>
    <col min="3591" max="3591" width="8.125" style="203" customWidth="1"/>
    <col min="3592" max="3592" width="9.125" style="203" customWidth="1"/>
    <col min="3593" max="3596" width="9" style="203" hidden="1" customWidth="1"/>
    <col min="3597" max="3841" width="9" style="203"/>
    <col min="3842" max="3842" width="36.75" style="203" customWidth="1"/>
    <col min="3843" max="3843" width="11.625" style="203" customWidth="1"/>
    <col min="3844" max="3844" width="8.125" style="203" customWidth="1"/>
    <col min="3845" max="3845" width="36.5" style="203" customWidth="1"/>
    <col min="3846" max="3846" width="10.75" style="203" customWidth="1"/>
    <col min="3847" max="3847" width="8.125" style="203" customWidth="1"/>
    <col min="3848" max="3848" width="9.125" style="203" customWidth="1"/>
    <col min="3849" max="3852" width="9" style="203" hidden="1" customWidth="1"/>
    <col min="3853" max="4097" width="9" style="203"/>
    <col min="4098" max="4098" width="36.75" style="203" customWidth="1"/>
    <col min="4099" max="4099" width="11.625" style="203" customWidth="1"/>
    <col min="4100" max="4100" width="8.125" style="203" customWidth="1"/>
    <col min="4101" max="4101" width="36.5" style="203" customWidth="1"/>
    <col min="4102" max="4102" width="10.75" style="203" customWidth="1"/>
    <col min="4103" max="4103" width="8.125" style="203" customWidth="1"/>
    <col min="4104" max="4104" width="9.125" style="203" customWidth="1"/>
    <col min="4105" max="4108" width="9" style="203" hidden="1" customWidth="1"/>
    <col min="4109" max="4353" width="9" style="203"/>
    <col min="4354" max="4354" width="36.75" style="203" customWidth="1"/>
    <col min="4355" max="4355" width="11.625" style="203" customWidth="1"/>
    <col min="4356" max="4356" width="8.125" style="203" customWidth="1"/>
    <col min="4357" max="4357" width="36.5" style="203" customWidth="1"/>
    <col min="4358" max="4358" width="10.75" style="203" customWidth="1"/>
    <col min="4359" max="4359" width="8.125" style="203" customWidth="1"/>
    <col min="4360" max="4360" width="9.125" style="203" customWidth="1"/>
    <col min="4361" max="4364" width="9" style="203" hidden="1" customWidth="1"/>
    <col min="4365" max="4609" width="9" style="203"/>
    <col min="4610" max="4610" width="36.75" style="203" customWidth="1"/>
    <col min="4611" max="4611" width="11.625" style="203" customWidth="1"/>
    <col min="4612" max="4612" width="8.125" style="203" customWidth="1"/>
    <col min="4613" max="4613" width="36.5" style="203" customWidth="1"/>
    <col min="4614" max="4614" width="10.75" style="203" customWidth="1"/>
    <col min="4615" max="4615" width="8.125" style="203" customWidth="1"/>
    <col min="4616" max="4616" width="9.125" style="203" customWidth="1"/>
    <col min="4617" max="4620" width="9" style="203" hidden="1" customWidth="1"/>
    <col min="4621" max="4865" width="9" style="203"/>
    <col min="4866" max="4866" width="36.75" style="203" customWidth="1"/>
    <col min="4867" max="4867" width="11.625" style="203" customWidth="1"/>
    <col min="4868" max="4868" width="8.125" style="203" customWidth="1"/>
    <col min="4869" max="4869" width="36.5" style="203" customWidth="1"/>
    <col min="4870" max="4870" width="10.75" style="203" customWidth="1"/>
    <col min="4871" max="4871" width="8.125" style="203" customWidth="1"/>
    <col min="4872" max="4872" width="9.125" style="203" customWidth="1"/>
    <col min="4873" max="4876" width="9" style="203" hidden="1" customWidth="1"/>
    <col min="4877" max="5121" width="9" style="203"/>
    <col min="5122" max="5122" width="36.75" style="203" customWidth="1"/>
    <col min="5123" max="5123" width="11.625" style="203" customWidth="1"/>
    <col min="5124" max="5124" width="8.125" style="203" customWidth="1"/>
    <col min="5125" max="5125" width="36.5" style="203" customWidth="1"/>
    <col min="5126" max="5126" width="10.75" style="203" customWidth="1"/>
    <col min="5127" max="5127" width="8.125" style="203" customWidth="1"/>
    <col min="5128" max="5128" width="9.125" style="203" customWidth="1"/>
    <col min="5129" max="5132" width="9" style="203" hidden="1" customWidth="1"/>
    <col min="5133" max="5377" width="9" style="203"/>
    <col min="5378" max="5378" width="36.75" style="203" customWidth="1"/>
    <col min="5379" max="5379" width="11.625" style="203" customWidth="1"/>
    <col min="5380" max="5380" width="8.125" style="203" customWidth="1"/>
    <col min="5381" max="5381" width="36.5" style="203" customWidth="1"/>
    <col min="5382" max="5382" width="10.75" style="203" customWidth="1"/>
    <col min="5383" max="5383" width="8.125" style="203" customWidth="1"/>
    <col min="5384" max="5384" width="9.125" style="203" customWidth="1"/>
    <col min="5385" max="5388" width="9" style="203" hidden="1" customWidth="1"/>
    <col min="5389" max="5633" width="9" style="203"/>
    <col min="5634" max="5634" width="36.75" style="203" customWidth="1"/>
    <col min="5635" max="5635" width="11.625" style="203" customWidth="1"/>
    <col min="5636" max="5636" width="8.125" style="203" customWidth="1"/>
    <col min="5637" max="5637" width="36.5" style="203" customWidth="1"/>
    <col min="5638" max="5638" width="10.75" style="203" customWidth="1"/>
    <col min="5639" max="5639" width="8.125" style="203" customWidth="1"/>
    <col min="5640" max="5640" width="9.125" style="203" customWidth="1"/>
    <col min="5641" max="5644" width="9" style="203" hidden="1" customWidth="1"/>
    <col min="5645" max="5889" width="9" style="203"/>
    <col min="5890" max="5890" width="36.75" style="203" customWidth="1"/>
    <col min="5891" max="5891" width="11.625" style="203" customWidth="1"/>
    <col min="5892" max="5892" width="8.125" style="203" customWidth="1"/>
    <col min="5893" max="5893" width="36.5" style="203" customWidth="1"/>
    <col min="5894" max="5894" width="10.75" style="203" customWidth="1"/>
    <col min="5895" max="5895" width="8.125" style="203" customWidth="1"/>
    <col min="5896" max="5896" width="9.125" style="203" customWidth="1"/>
    <col min="5897" max="5900" width="9" style="203" hidden="1" customWidth="1"/>
    <col min="5901" max="6145" width="9" style="203"/>
    <col min="6146" max="6146" width="36.75" style="203" customWidth="1"/>
    <col min="6147" max="6147" width="11.625" style="203" customWidth="1"/>
    <col min="6148" max="6148" width="8.125" style="203" customWidth="1"/>
    <col min="6149" max="6149" width="36.5" style="203" customWidth="1"/>
    <col min="6150" max="6150" width="10.75" style="203" customWidth="1"/>
    <col min="6151" max="6151" width="8.125" style="203" customWidth="1"/>
    <col min="6152" max="6152" width="9.125" style="203" customWidth="1"/>
    <col min="6153" max="6156" width="9" style="203" hidden="1" customWidth="1"/>
    <col min="6157" max="6401" width="9" style="203"/>
    <col min="6402" max="6402" width="36.75" style="203" customWidth="1"/>
    <col min="6403" max="6403" width="11.625" style="203" customWidth="1"/>
    <col min="6404" max="6404" width="8.125" style="203" customWidth="1"/>
    <col min="6405" max="6405" width="36.5" style="203" customWidth="1"/>
    <col min="6406" max="6406" width="10.75" style="203" customWidth="1"/>
    <col min="6407" max="6407" width="8.125" style="203" customWidth="1"/>
    <col min="6408" max="6408" width="9.125" style="203" customWidth="1"/>
    <col min="6409" max="6412" width="9" style="203" hidden="1" customWidth="1"/>
    <col min="6413" max="6657" width="9" style="203"/>
    <col min="6658" max="6658" width="36.75" style="203" customWidth="1"/>
    <col min="6659" max="6659" width="11.625" style="203" customWidth="1"/>
    <col min="6660" max="6660" width="8.125" style="203" customWidth="1"/>
    <col min="6661" max="6661" width="36.5" style="203" customWidth="1"/>
    <col min="6662" max="6662" width="10.75" style="203" customWidth="1"/>
    <col min="6663" max="6663" width="8.125" style="203" customWidth="1"/>
    <col min="6664" max="6664" width="9.125" style="203" customWidth="1"/>
    <col min="6665" max="6668" width="9" style="203" hidden="1" customWidth="1"/>
    <col min="6669" max="6913" width="9" style="203"/>
    <col min="6914" max="6914" width="36.75" style="203" customWidth="1"/>
    <col min="6915" max="6915" width="11.625" style="203" customWidth="1"/>
    <col min="6916" max="6916" width="8.125" style="203" customWidth="1"/>
    <col min="6917" max="6917" width="36.5" style="203" customWidth="1"/>
    <col min="6918" max="6918" width="10.75" style="203" customWidth="1"/>
    <col min="6919" max="6919" width="8.125" style="203" customWidth="1"/>
    <col min="6920" max="6920" width="9.125" style="203" customWidth="1"/>
    <col min="6921" max="6924" width="9" style="203" hidden="1" customWidth="1"/>
    <col min="6925" max="7169" width="9" style="203"/>
    <col min="7170" max="7170" width="36.75" style="203" customWidth="1"/>
    <col min="7171" max="7171" width="11.625" style="203" customWidth="1"/>
    <col min="7172" max="7172" width="8.125" style="203" customWidth="1"/>
    <col min="7173" max="7173" width="36.5" style="203" customWidth="1"/>
    <col min="7174" max="7174" width="10.75" style="203" customWidth="1"/>
    <col min="7175" max="7175" width="8.125" style="203" customWidth="1"/>
    <col min="7176" max="7176" width="9.125" style="203" customWidth="1"/>
    <col min="7177" max="7180" width="9" style="203" hidden="1" customWidth="1"/>
    <col min="7181" max="7425" width="9" style="203"/>
    <col min="7426" max="7426" width="36.75" style="203" customWidth="1"/>
    <col min="7427" max="7427" width="11.625" style="203" customWidth="1"/>
    <col min="7428" max="7428" width="8.125" style="203" customWidth="1"/>
    <col min="7429" max="7429" width="36.5" style="203" customWidth="1"/>
    <col min="7430" max="7430" width="10.75" style="203" customWidth="1"/>
    <col min="7431" max="7431" width="8.125" style="203" customWidth="1"/>
    <col min="7432" max="7432" width="9.125" style="203" customWidth="1"/>
    <col min="7433" max="7436" width="9" style="203" hidden="1" customWidth="1"/>
    <col min="7437" max="7681" width="9" style="203"/>
    <col min="7682" max="7682" width="36.75" style="203" customWidth="1"/>
    <col min="7683" max="7683" width="11.625" style="203" customWidth="1"/>
    <col min="7684" max="7684" width="8.125" style="203" customWidth="1"/>
    <col min="7685" max="7685" width="36.5" style="203" customWidth="1"/>
    <col min="7686" max="7686" width="10.75" style="203" customWidth="1"/>
    <col min="7687" max="7687" width="8.125" style="203" customWidth="1"/>
    <col min="7688" max="7688" width="9.125" style="203" customWidth="1"/>
    <col min="7689" max="7692" width="9" style="203" hidden="1" customWidth="1"/>
    <col min="7693" max="7937" width="9" style="203"/>
    <col min="7938" max="7938" width="36.75" style="203" customWidth="1"/>
    <col min="7939" max="7939" width="11.625" style="203" customWidth="1"/>
    <col min="7940" max="7940" width="8.125" style="203" customWidth="1"/>
    <col min="7941" max="7941" width="36.5" style="203" customWidth="1"/>
    <col min="7942" max="7942" width="10.75" style="203" customWidth="1"/>
    <col min="7943" max="7943" width="8.125" style="203" customWidth="1"/>
    <col min="7944" max="7944" width="9.125" style="203" customWidth="1"/>
    <col min="7945" max="7948" width="9" style="203" hidden="1" customWidth="1"/>
    <col min="7949" max="8193" width="9" style="203"/>
    <col min="8194" max="8194" width="36.75" style="203" customWidth="1"/>
    <col min="8195" max="8195" width="11.625" style="203" customWidth="1"/>
    <col min="8196" max="8196" width="8.125" style="203" customWidth="1"/>
    <col min="8197" max="8197" width="36.5" style="203" customWidth="1"/>
    <col min="8198" max="8198" width="10.75" style="203" customWidth="1"/>
    <col min="8199" max="8199" width="8.125" style="203" customWidth="1"/>
    <col min="8200" max="8200" width="9.125" style="203" customWidth="1"/>
    <col min="8201" max="8204" width="9" style="203" hidden="1" customWidth="1"/>
    <col min="8205" max="8449" width="9" style="203"/>
    <col min="8450" max="8450" width="36.75" style="203" customWidth="1"/>
    <col min="8451" max="8451" width="11.625" style="203" customWidth="1"/>
    <col min="8452" max="8452" width="8.125" style="203" customWidth="1"/>
    <col min="8453" max="8453" width="36.5" style="203" customWidth="1"/>
    <col min="8454" max="8454" width="10.75" style="203" customWidth="1"/>
    <col min="8455" max="8455" width="8.125" style="203" customWidth="1"/>
    <col min="8456" max="8456" width="9.125" style="203" customWidth="1"/>
    <col min="8457" max="8460" width="9" style="203" hidden="1" customWidth="1"/>
    <col min="8461" max="8705" width="9" style="203"/>
    <col min="8706" max="8706" width="36.75" style="203" customWidth="1"/>
    <col min="8707" max="8707" width="11.625" style="203" customWidth="1"/>
    <col min="8708" max="8708" width="8.125" style="203" customWidth="1"/>
    <col min="8709" max="8709" width="36.5" style="203" customWidth="1"/>
    <col min="8710" max="8710" width="10.75" style="203" customWidth="1"/>
    <col min="8711" max="8711" width="8.125" style="203" customWidth="1"/>
    <col min="8712" max="8712" width="9.125" style="203" customWidth="1"/>
    <col min="8713" max="8716" width="9" style="203" hidden="1" customWidth="1"/>
    <col min="8717" max="8961" width="9" style="203"/>
    <col min="8962" max="8962" width="36.75" style="203" customWidth="1"/>
    <col min="8963" max="8963" width="11.625" style="203" customWidth="1"/>
    <col min="8964" max="8964" width="8.125" style="203" customWidth="1"/>
    <col min="8965" max="8965" width="36.5" style="203" customWidth="1"/>
    <col min="8966" max="8966" width="10.75" style="203" customWidth="1"/>
    <col min="8967" max="8967" width="8.125" style="203" customWidth="1"/>
    <col min="8968" max="8968" width="9.125" style="203" customWidth="1"/>
    <col min="8969" max="8972" width="9" style="203" hidden="1" customWidth="1"/>
    <col min="8973" max="9217" width="9" style="203"/>
    <col min="9218" max="9218" width="36.75" style="203" customWidth="1"/>
    <col min="9219" max="9219" width="11.625" style="203" customWidth="1"/>
    <col min="9220" max="9220" width="8.125" style="203" customWidth="1"/>
    <col min="9221" max="9221" width="36.5" style="203" customWidth="1"/>
    <col min="9222" max="9222" width="10.75" style="203" customWidth="1"/>
    <col min="9223" max="9223" width="8.125" style="203" customWidth="1"/>
    <col min="9224" max="9224" width="9.125" style="203" customWidth="1"/>
    <col min="9225" max="9228" width="9" style="203" hidden="1" customWidth="1"/>
    <col min="9229" max="9473" width="9" style="203"/>
    <col min="9474" max="9474" width="36.75" style="203" customWidth="1"/>
    <col min="9475" max="9475" width="11.625" style="203" customWidth="1"/>
    <col min="9476" max="9476" width="8.125" style="203" customWidth="1"/>
    <col min="9477" max="9477" width="36.5" style="203" customWidth="1"/>
    <col min="9478" max="9478" width="10.75" style="203" customWidth="1"/>
    <col min="9479" max="9479" width="8.125" style="203" customWidth="1"/>
    <col min="9480" max="9480" width="9.125" style="203" customWidth="1"/>
    <col min="9481" max="9484" width="9" style="203" hidden="1" customWidth="1"/>
    <col min="9485" max="9729" width="9" style="203"/>
    <col min="9730" max="9730" width="36.75" style="203" customWidth="1"/>
    <col min="9731" max="9731" width="11.625" style="203" customWidth="1"/>
    <col min="9732" max="9732" width="8.125" style="203" customWidth="1"/>
    <col min="9733" max="9733" width="36.5" style="203" customWidth="1"/>
    <col min="9734" max="9734" width="10.75" style="203" customWidth="1"/>
    <col min="9735" max="9735" width="8.125" style="203" customWidth="1"/>
    <col min="9736" max="9736" width="9.125" style="203" customWidth="1"/>
    <col min="9737" max="9740" width="9" style="203" hidden="1" customWidth="1"/>
    <col min="9741" max="9985" width="9" style="203"/>
    <col min="9986" max="9986" width="36.75" style="203" customWidth="1"/>
    <col min="9987" max="9987" width="11.625" style="203" customWidth="1"/>
    <col min="9988" max="9988" width="8.125" style="203" customWidth="1"/>
    <col min="9989" max="9989" width="36.5" style="203" customWidth="1"/>
    <col min="9990" max="9990" width="10.75" style="203" customWidth="1"/>
    <col min="9991" max="9991" width="8.125" style="203" customWidth="1"/>
    <col min="9992" max="9992" width="9.125" style="203" customWidth="1"/>
    <col min="9993" max="9996" width="9" style="203" hidden="1" customWidth="1"/>
    <col min="9997" max="10241" width="9" style="203"/>
    <col min="10242" max="10242" width="36.75" style="203" customWidth="1"/>
    <col min="10243" max="10243" width="11.625" style="203" customWidth="1"/>
    <col min="10244" max="10244" width="8.125" style="203" customWidth="1"/>
    <col min="10245" max="10245" width="36.5" style="203" customWidth="1"/>
    <col min="10246" max="10246" width="10.75" style="203" customWidth="1"/>
    <col min="10247" max="10247" width="8.125" style="203" customWidth="1"/>
    <col min="10248" max="10248" width="9.125" style="203" customWidth="1"/>
    <col min="10249" max="10252" width="9" style="203" hidden="1" customWidth="1"/>
    <col min="10253" max="10497" width="9" style="203"/>
    <col min="10498" max="10498" width="36.75" style="203" customWidth="1"/>
    <col min="10499" max="10499" width="11.625" style="203" customWidth="1"/>
    <col min="10500" max="10500" width="8.125" style="203" customWidth="1"/>
    <col min="10501" max="10501" width="36.5" style="203" customWidth="1"/>
    <col min="10502" max="10502" width="10.75" style="203" customWidth="1"/>
    <col min="10503" max="10503" width="8.125" style="203" customWidth="1"/>
    <col min="10504" max="10504" width="9.125" style="203" customWidth="1"/>
    <col min="10505" max="10508" width="9" style="203" hidden="1" customWidth="1"/>
    <col min="10509" max="10753" width="9" style="203"/>
    <col min="10754" max="10754" width="36.75" style="203" customWidth="1"/>
    <col min="10755" max="10755" width="11.625" style="203" customWidth="1"/>
    <col min="10756" max="10756" width="8.125" style="203" customWidth="1"/>
    <col min="10757" max="10757" width="36.5" style="203" customWidth="1"/>
    <col min="10758" max="10758" width="10.75" style="203" customWidth="1"/>
    <col min="10759" max="10759" width="8.125" style="203" customWidth="1"/>
    <col min="10760" max="10760" width="9.125" style="203" customWidth="1"/>
    <col min="10761" max="10764" width="9" style="203" hidden="1" customWidth="1"/>
    <col min="10765" max="11009" width="9" style="203"/>
    <col min="11010" max="11010" width="36.75" style="203" customWidth="1"/>
    <col min="11011" max="11011" width="11.625" style="203" customWidth="1"/>
    <col min="11012" max="11012" width="8.125" style="203" customWidth="1"/>
    <col min="11013" max="11013" width="36.5" style="203" customWidth="1"/>
    <col min="11014" max="11014" width="10.75" style="203" customWidth="1"/>
    <col min="11015" max="11015" width="8.125" style="203" customWidth="1"/>
    <col min="11016" max="11016" width="9.125" style="203" customWidth="1"/>
    <col min="11017" max="11020" width="9" style="203" hidden="1" customWidth="1"/>
    <col min="11021" max="11265" width="9" style="203"/>
    <col min="11266" max="11266" width="36.75" style="203" customWidth="1"/>
    <col min="11267" max="11267" width="11.625" style="203" customWidth="1"/>
    <col min="11268" max="11268" width="8.125" style="203" customWidth="1"/>
    <col min="11269" max="11269" width="36.5" style="203" customWidth="1"/>
    <col min="11270" max="11270" width="10.75" style="203" customWidth="1"/>
    <col min="11271" max="11271" width="8.125" style="203" customWidth="1"/>
    <col min="11272" max="11272" width="9.125" style="203" customWidth="1"/>
    <col min="11273" max="11276" width="9" style="203" hidden="1" customWidth="1"/>
    <col min="11277" max="11521" width="9" style="203"/>
    <col min="11522" max="11522" width="36.75" style="203" customWidth="1"/>
    <col min="11523" max="11523" width="11.625" style="203" customWidth="1"/>
    <col min="11524" max="11524" width="8.125" style="203" customWidth="1"/>
    <col min="11525" max="11525" width="36.5" style="203" customWidth="1"/>
    <col min="11526" max="11526" width="10.75" style="203" customWidth="1"/>
    <col min="11527" max="11527" width="8.125" style="203" customWidth="1"/>
    <col min="11528" max="11528" width="9.125" style="203" customWidth="1"/>
    <col min="11529" max="11532" width="9" style="203" hidden="1" customWidth="1"/>
    <col min="11533" max="11777" width="9" style="203"/>
    <col min="11778" max="11778" width="36.75" style="203" customWidth="1"/>
    <col min="11779" max="11779" width="11.625" style="203" customWidth="1"/>
    <col min="11780" max="11780" width="8.125" style="203" customWidth="1"/>
    <col min="11781" max="11781" width="36.5" style="203" customWidth="1"/>
    <col min="11782" max="11782" width="10.75" style="203" customWidth="1"/>
    <col min="11783" max="11783" width="8.125" style="203" customWidth="1"/>
    <col min="11784" max="11784" width="9.125" style="203" customWidth="1"/>
    <col min="11785" max="11788" width="9" style="203" hidden="1" customWidth="1"/>
    <col min="11789" max="12033" width="9" style="203"/>
    <col min="12034" max="12034" width="36.75" style="203" customWidth="1"/>
    <col min="12035" max="12035" width="11.625" style="203" customWidth="1"/>
    <col min="12036" max="12036" width="8.125" style="203" customWidth="1"/>
    <col min="12037" max="12037" width="36.5" style="203" customWidth="1"/>
    <col min="12038" max="12038" width="10.75" style="203" customWidth="1"/>
    <col min="12039" max="12039" width="8.125" style="203" customWidth="1"/>
    <col min="12040" max="12040" width="9.125" style="203" customWidth="1"/>
    <col min="12041" max="12044" width="9" style="203" hidden="1" customWidth="1"/>
    <col min="12045" max="12289" width="9" style="203"/>
    <col min="12290" max="12290" width="36.75" style="203" customWidth="1"/>
    <col min="12291" max="12291" width="11.625" style="203" customWidth="1"/>
    <col min="12292" max="12292" width="8.125" style="203" customWidth="1"/>
    <col min="12293" max="12293" width="36.5" style="203" customWidth="1"/>
    <col min="12294" max="12294" width="10.75" style="203" customWidth="1"/>
    <col min="12295" max="12295" width="8.125" style="203" customWidth="1"/>
    <col min="12296" max="12296" width="9.125" style="203" customWidth="1"/>
    <col min="12297" max="12300" width="9" style="203" hidden="1" customWidth="1"/>
    <col min="12301" max="12545" width="9" style="203"/>
    <col min="12546" max="12546" width="36.75" style="203" customWidth="1"/>
    <col min="12547" max="12547" width="11.625" style="203" customWidth="1"/>
    <col min="12548" max="12548" width="8.125" style="203" customWidth="1"/>
    <col min="12549" max="12549" width="36.5" style="203" customWidth="1"/>
    <col min="12550" max="12550" width="10.75" style="203" customWidth="1"/>
    <col min="12551" max="12551" width="8.125" style="203" customWidth="1"/>
    <col min="12552" max="12552" width="9.125" style="203" customWidth="1"/>
    <col min="12553" max="12556" width="9" style="203" hidden="1" customWidth="1"/>
    <col min="12557" max="12801" width="9" style="203"/>
    <col min="12802" max="12802" width="36.75" style="203" customWidth="1"/>
    <col min="12803" max="12803" width="11.625" style="203" customWidth="1"/>
    <col min="12804" max="12804" width="8.125" style="203" customWidth="1"/>
    <col min="12805" max="12805" width="36.5" style="203" customWidth="1"/>
    <col min="12806" max="12806" width="10.75" style="203" customWidth="1"/>
    <col min="12807" max="12807" width="8.125" style="203" customWidth="1"/>
    <col min="12808" max="12808" width="9.125" style="203" customWidth="1"/>
    <col min="12809" max="12812" width="9" style="203" hidden="1" customWidth="1"/>
    <col min="12813" max="13057" width="9" style="203"/>
    <col min="13058" max="13058" width="36.75" style="203" customWidth="1"/>
    <col min="13059" max="13059" width="11.625" style="203" customWidth="1"/>
    <col min="13060" max="13060" width="8.125" style="203" customWidth="1"/>
    <col min="13061" max="13061" width="36.5" style="203" customWidth="1"/>
    <col min="13062" max="13062" width="10.75" style="203" customWidth="1"/>
    <col min="13063" max="13063" width="8.125" style="203" customWidth="1"/>
    <col min="13064" max="13064" width="9.125" style="203" customWidth="1"/>
    <col min="13065" max="13068" width="9" style="203" hidden="1" customWidth="1"/>
    <col min="13069" max="13313" width="9" style="203"/>
    <col min="13314" max="13314" width="36.75" style="203" customWidth="1"/>
    <col min="13315" max="13315" width="11.625" style="203" customWidth="1"/>
    <col min="13316" max="13316" width="8.125" style="203" customWidth="1"/>
    <col min="13317" max="13317" width="36.5" style="203" customWidth="1"/>
    <col min="13318" max="13318" width="10.75" style="203" customWidth="1"/>
    <col min="13319" max="13319" width="8.125" style="203" customWidth="1"/>
    <col min="13320" max="13320" width="9.125" style="203" customWidth="1"/>
    <col min="13321" max="13324" width="9" style="203" hidden="1" customWidth="1"/>
    <col min="13325" max="13569" width="9" style="203"/>
    <col min="13570" max="13570" width="36.75" style="203" customWidth="1"/>
    <col min="13571" max="13571" width="11.625" style="203" customWidth="1"/>
    <col min="13572" max="13572" width="8.125" style="203" customWidth="1"/>
    <col min="13573" max="13573" width="36.5" style="203" customWidth="1"/>
    <col min="13574" max="13574" width="10.75" style="203" customWidth="1"/>
    <col min="13575" max="13575" width="8.125" style="203" customWidth="1"/>
    <col min="13576" max="13576" width="9.125" style="203" customWidth="1"/>
    <col min="13577" max="13580" width="9" style="203" hidden="1" customWidth="1"/>
    <col min="13581" max="13825" width="9" style="203"/>
    <col min="13826" max="13826" width="36.75" style="203" customWidth="1"/>
    <col min="13827" max="13827" width="11.625" style="203" customWidth="1"/>
    <col min="13828" max="13828" width="8.125" style="203" customWidth="1"/>
    <col min="13829" max="13829" width="36.5" style="203" customWidth="1"/>
    <col min="13830" max="13830" width="10.75" style="203" customWidth="1"/>
    <col min="13831" max="13831" width="8.125" style="203" customWidth="1"/>
    <col min="13832" max="13832" width="9.125" style="203" customWidth="1"/>
    <col min="13833" max="13836" width="9" style="203" hidden="1" customWidth="1"/>
    <col min="13837" max="14081" width="9" style="203"/>
    <col min="14082" max="14082" width="36.75" style="203" customWidth="1"/>
    <col min="14083" max="14083" width="11.625" style="203" customWidth="1"/>
    <col min="14084" max="14084" width="8.125" style="203" customWidth="1"/>
    <col min="14085" max="14085" width="36.5" style="203" customWidth="1"/>
    <col min="14086" max="14086" width="10.75" style="203" customWidth="1"/>
    <col min="14087" max="14087" width="8.125" style="203" customWidth="1"/>
    <col min="14088" max="14088" width="9.125" style="203" customWidth="1"/>
    <col min="14089" max="14092" width="9" style="203" hidden="1" customWidth="1"/>
    <col min="14093" max="14337" width="9" style="203"/>
    <col min="14338" max="14338" width="36.75" style="203" customWidth="1"/>
    <col min="14339" max="14339" width="11.625" style="203" customWidth="1"/>
    <col min="14340" max="14340" width="8.125" style="203" customWidth="1"/>
    <col min="14341" max="14341" width="36.5" style="203" customWidth="1"/>
    <col min="14342" max="14342" width="10.75" style="203" customWidth="1"/>
    <col min="14343" max="14343" width="8.125" style="203" customWidth="1"/>
    <col min="14344" max="14344" width="9.125" style="203" customWidth="1"/>
    <col min="14345" max="14348" width="9" style="203" hidden="1" customWidth="1"/>
    <col min="14349" max="14593" width="9" style="203"/>
    <col min="14594" max="14594" width="36.75" style="203" customWidth="1"/>
    <col min="14595" max="14595" width="11.625" style="203" customWidth="1"/>
    <col min="14596" max="14596" width="8.125" style="203" customWidth="1"/>
    <col min="14597" max="14597" width="36.5" style="203" customWidth="1"/>
    <col min="14598" max="14598" width="10.75" style="203" customWidth="1"/>
    <col min="14599" max="14599" width="8.125" style="203" customWidth="1"/>
    <col min="14600" max="14600" width="9.125" style="203" customWidth="1"/>
    <col min="14601" max="14604" width="9" style="203" hidden="1" customWidth="1"/>
    <col min="14605" max="14849" width="9" style="203"/>
    <col min="14850" max="14850" width="36.75" style="203" customWidth="1"/>
    <col min="14851" max="14851" width="11.625" style="203" customWidth="1"/>
    <col min="14852" max="14852" width="8.125" style="203" customWidth="1"/>
    <col min="14853" max="14853" width="36.5" style="203" customWidth="1"/>
    <col min="14854" max="14854" width="10.75" style="203" customWidth="1"/>
    <col min="14855" max="14855" width="8.125" style="203" customWidth="1"/>
    <col min="14856" max="14856" width="9.125" style="203" customWidth="1"/>
    <col min="14857" max="14860" width="9" style="203" hidden="1" customWidth="1"/>
    <col min="14861" max="15105" width="9" style="203"/>
    <col min="15106" max="15106" width="36.75" style="203" customWidth="1"/>
    <col min="15107" max="15107" width="11.625" style="203" customWidth="1"/>
    <col min="15108" max="15108" width="8.125" style="203" customWidth="1"/>
    <col min="15109" max="15109" width="36.5" style="203" customWidth="1"/>
    <col min="15110" max="15110" width="10.75" style="203" customWidth="1"/>
    <col min="15111" max="15111" width="8.125" style="203" customWidth="1"/>
    <col min="15112" max="15112" width="9.125" style="203" customWidth="1"/>
    <col min="15113" max="15116" width="9" style="203" hidden="1" customWidth="1"/>
    <col min="15117" max="15361" width="9" style="203"/>
    <col min="15362" max="15362" width="36.75" style="203" customWidth="1"/>
    <col min="15363" max="15363" width="11.625" style="203" customWidth="1"/>
    <col min="15364" max="15364" width="8.125" style="203" customWidth="1"/>
    <col min="15365" max="15365" width="36.5" style="203" customWidth="1"/>
    <col min="15366" max="15366" width="10.75" style="203" customWidth="1"/>
    <col min="15367" max="15367" width="8.125" style="203" customWidth="1"/>
    <col min="15368" max="15368" width="9.125" style="203" customWidth="1"/>
    <col min="15369" max="15372" width="9" style="203" hidden="1" customWidth="1"/>
    <col min="15373" max="15617" width="9" style="203"/>
    <col min="15618" max="15618" width="36.75" style="203" customWidth="1"/>
    <col min="15619" max="15619" width="11.625" style="203" customWidth="1"/>
    <col min="15620" max="15620" width="8.125" style="203" customWidth="1"/>
    <col min="15621" max="15621" width="36.5" style="203" customWidth="1"/>
    <col min="15622" max="15622" width="10.75" style="203" customWidth="1"/>
    <col min="15623" max="15623" width="8.125" style="203" customWidth="1"/>
    <col min="15624" max="15624" width="9.125" style="203" customWidth="1"/>
    <col min="15625" max="15628" width="9" style="203" hidden="1" customWidth="1"/>
    <col min="15629" max="15873" width="9" style="203"/>
    <col min="15874" max="15874" width="36.75" style="203" customWidth="1"/>
    <col min="15875" max="15875" width="11.625" style="203" customWidth="1"/>
    <col min="15876" max="15876" width="8.125" style="203" customWidth="1"/>
    <col min="15877" max="15877" width="36.5" style="203" customWidth="1"/>
    <col min="15878" max="15878" width="10.75" style="203" customWidth="1"/>
    <col min="15879" max="15879" width="8.125" style="203" customWidth="1"/>
    <col min="15880" max="15880" width="9.125" style="203" customWidth="1"/>
    <col min="15881" max="15884" width="9" style="203" hidden="1" customWidth="1"/>
    <col min="15885" max="16129" width="9" style="203"/>
    <col min="16130" max="16130" width="36.75" style="203" customWidth="1"/>
    <col min="16131" max="16131" width="11.625" style="203" customWidth="1"/>
    <col min="16132" max="16132" width="8.125" style="203" customWidth="1"/>
    <col min="16133" max="16133" width="36.5" style="203" customWidth="1"/>
    <col min="16134" max="16134" width="10.75" style="203" customWidth="1"/>
    <col min="16135" max="16135" width="8.125" style="203" customWidth="1"/>
    <col min="16136" max="16136" width="9.125" style="203" customWidth="1"/>
    <col min="16137" max="16140" width="9" style="203" hidden="1" customWidth="1"/>
    <col min="16141" max="16384" width="9" style="203"/>
  </cols>
  <sheetData>
    <row r="1" spans="1:14" ht="18.75">
      <c r="A1" s="473" t="s">
        <v>779</v>
      </c>
      <c r="B1" s="473"/>
      <c r="C1" s="473"/>
      <c r="D1" s="473"/>
      <c r="E1" s="473"/>
      <c r="F1" s="473"/>
      <c r="G1" s="473"/>
      <c r="H1" s="473"/>
      <c r="I1" s="473"/>
      <c r="J1" s="473"/>
      <c r="K1" s="473"/>
      <c r="L1" s="473"/>
      <c r="M1" s="473"/>
      <c r="N1" s="473"/>
    </row>
    <row r="2" spans="1:14" ht="24.75" customHeight="1">
      <c r="A2" s="474" t="s">
        <v>780</v>
      </c>
      <c r="B2" s="474"/>
      <c r="C2" s="474"/>
      <c r="D2" s="474"/>
      <c r="E2" s="474"/>
      <c r="F2" s="474"/>
      <c r="G2" s="474"/>
      <c r="H2" s="474"/>
      <c r="I2" s="474"/>
      <c r="J2" s="474"/>
      <c r="K2" s="474"/>
      <c r="L2" s="474"/>
      <c r="M2" s="474"/>
      <c r="N2" s="474"/>
    </row>
    <row r="3" spans="1:14" ht="18.75">
      <c r="A3" s="482"/>
      <c r="B3" s="483"/>
      <c r="C3" s="41"/>
      <c r="D3" s="41"/>
      <c r="E3" s="41"/>
      <c r="F3" s="41"/>
      <c r="G3" s="41"/>
      <c r="H3" s="42"/>
      <c r="J3" s="41"/>
      <c r="K3" s="41"/>
      <c r="L3" s="41"/>
      <c r="M3" s="41"/>
      <c r="N3" s="43" t="s">
        <v>2</v>
      </c>
    </row>
    <row r="4" spans="1:14" ht="56.25">
      <c r="A4" s="204" t="s">
        <v>3</v>
      </c>
      <c r="B4" s="205" t="s">
        <v>657</v>
      </c>
      <c r="C4" s="205" t="s">
        <v>65</v>
      </c>
      <c r="D4" s="205" t="s">
        <v>781</v>
      </c>
      <c r="E4" s="205" t="s">
        <v>5</v>
      </c>
      <c r="F4" s="205" t="s">
        <v>782</v>
      </c>
      <c r="G4" s="206" t="s">
        <v>68</v>
      </c>
      <c r="H4" s="204" t="s">
        <v>757</v>
      </c>
      <c r="I4" s="205" t="s">
        <v>657</v>
      </c>
      <c r="J4" s="205" t="s">
        <v>65</v>
      </c>
      <c r="K4" s="205" t="s">
        <v>781</v>
      </c>
      <c r="L4" s="205" t="s">
        <v>5</v>
      </c>
      <c r="M4" s="205" t="s">
        <v>782</v>
      </c>
      <c r="N4" s="206" t="s">
        <v>68</v>
      </c>
    </row>
    <row r="5" spans="1:14" ht="37.5" customHeight="1">
      <c r="A5" s="207" t="s">
        <v>70</v>
      </c>
      <c r="B5" s="47"/>
      <c r="C5" s="208"/>
      <c r="D5" s="208"/>
      <c r="E5" s="208"/>
      <c r="F5" s="208"/>
      <c r="G5" s="209"/>
      <c r="H5" s="207" t="s">
        <v>70</v>
      </c>
      <c r="I5" s="47"/>
      <c r="J5" s="208"/>
      <c r="K5" s="208"/>
      <c r="L5" s="208"/>
      <c r="M5" s="208"/>
      <c r="N5" s="209"/>
    </row>
    <row r="6" spans="1:14" ht="30.75" customHeight="1">
      <c r="A6" s="210" t="s">
        <v>783</v>
      </c>
      <c r="B6" s="47"/>
      <c r="C6" s="208"/>
      <c r="D6" s="208"/>
      <c r="E6" s="208"/>
      <c r="F6" s="208"/>
      <c r="G6" s="209"/>
      <c r="H6" s="210" t="s">
        <v>784</v>
      </c>
      <c r="I6" s="47"/>
      <c r="J6" s="208"/>
      <c r="K6" s="208"/>
      <c r="L6" s="208"/>
      <c r="M6" s="208"/>
      <c r="N6" s="209"/>
    </row>
    <row r="7" spans="1:14" ht="36.75" customHeight="1">
      <c r="A7" s="49" t="s">
        <v>785</v>
      </c>
      <c r="B7" s="50"/>
      <c r="C7" s="211"/>
      <c r="D7" s="211"/>
      <c r="E7" s="211"/>
      <c r="F7" s="211"/>
      <c r="G7" s="212"/>
      <c r="H7" s="49" t="s">
        <v>786</v>
      </c>
      <c r="I7" s="50">
        <f>SUM(I8:I10)</f>
        <v>0</v>
      </c>
      <c r="J7" s="211"/>
      <c r="K7" s="211"/>
      <c r="L7" s="211"/>
      <c r="M7" s="211"/>
      <c r="N7" s="212"/>
    </row>
    <row r="8" spans="1:14" ht="36.75" customHeight="1">
      <c r="A8" s="51" t="s">
        <v>787</v>
      </c>
      <c r="B8" s="50"/>
      <c r="C8" s="211"/>
      <c r="D8" s="211"/>
      <c r="E8" s="211"/>
      <c r="F8" s="211"/>
      <c r="G8" s="212"/>
      <c r="H8" s="51" t="s">
        <v>787</v>
      </c>
      <c r="I8" s="50"/>
      <c r="J8" s="211"/>
      <c r="K8" s="211"/>
      <c r="L8" s="211"/>
      <c r="M8" s="211"/>
      <c r="N8" s="212"/>
    </row>
    <row r="9" spans="1:14" ht="36.75" customHeight="1">
      <c r="A9" s="51" t="s">
        <v>788</v>
      </c>
      <c r="B9" s="50"/>
      <c r="C9" s="211"/>
      <c r="D9" s="211"/>
      <c r="E9" s="211"/>
      <c r="F9" s="211"/>
      <c r="G9" s="212"/>
      <c r="H9" s="51" t="s">
        <v>788</v>
      </c>
      <c r="I9" s="50"/>
      <c r="J9" s="211"/>
      <c r="K9" s="211"/>
      <c r="L9" s="211"/>
      <c r="M9" s="211"/>
      <c r="N9" s="212"/>
    </row>
    <row r="10" spans="1:14" ht="36.75" customHeight="1">
      <c r="A10" s="51" t="s">
        <v>789</v>
      </c>
      <c r="B10" s="50"/>
      <c r="C10" s="211"/>
      <c r="D10" s="211"/>
      <c r="E10" s="211"/>
      <c r="F10" s="211"/>
      <c r="G10" s="212"/>
      <c r="H10" s="51" t="s">
        <v>789</v>
      </c>
      <c r="I10" s="50"/>
      <c r="J10" s="211"/>
      <c r="K10" s="211"/>
      <c r="L10" s="211"/>
      <c r="M10" s="211"/>
      <c r="N10" s="212"/>
    </row>
    <row r="11" spans="1:14" ht="36.75" customHeight="1">
      <c r="A11" s="49" t="s">
        <v>790</v>
      </c>
      <c r="B11" s="50">
        <f>B12+B13</f>
        <v>0</v>
      </c>
      <c r="C11" s="211"/>
      <c r="D11" s="211"/>
      <c r="E11" s="211"/>
      <c r="F11" s="211"/>
      <c r="G11" s="212"/>
      <c r="H11" s="49" t="s">
        <v>791</v>
      </c>
      <c r="I11" s="50">
        <f>I12+I13</f>
        <v>0</v>
      </c>
      <c r="J11" s="211"/>
      <c r="K11" s="211"/>
      <c r="L11" s="211"/>
      <c r="M11" s="211"/>
      <c r="N11" s="212"/>
    </row>
    <row r="12" spans="1:14" ht="36.75" customHeight="1">
      <c r="A12" s="213" t="s">
        <v>792</v>
      </c>
      <c r="B12" s="50"/>
      <c r="C12" s="211"/>
      <c r="D12" s="211"/>
      <c r="E12" s="211"/>
      <c r="F12" s="211"/>
      <c r="G12" s="212"/>
      <c r="H12" s="51" t="s">
        <v>793</v>
      </c>
      <c r="I12" s="50"/>
      <c r="J12" s="211"/>
      <c r="K12" s="211"/>
      <c r="L12" s="211"/>
      <c r="M12" s="211"/>
      <c r="N12" s="212"/>
    </row>
    <row r="13" spans="1:14" ht="36.75" customHeight="1">
      <c r="A13" s="51" t="s">
        <v>794</v>
      </c>
      <c r="B13" s="50"/>
      <c r="C13" s="211"/>
      <c r="D13" s="211"/>
      <c r="E13" s="211"/>
      <c r="F13" s="211"/>
      <c r="G13" s="212"/>
      <c r="H13" s="51" t="s">
        <v>794</v>
      </c>
      <c r="I13" s="50"/>
      <c r="J13" s="211"/>
      <c r="K13" s="211"/>
      <c r="L13" s="211"/>
      <c r="M13" s="211"/>
      <c r="N13" s="212"/>
    </row>
    <row r="14" spans="1:14" ht="36.75" customHeight="1">
      <c r="A14" s="49" t="s">
        <v>795</v>
      </c>
      <c r="B14" s="50"/>
      <c r="C14" s="211"/>
      <c r="D14" s="211"/>
      <c r="E14" s="211"/>
      <c r="F14" s="211"/>
      <c r="G14" s="212"/>
      <c r="H14" s="49" t="s">
        <v>796</v>
      </c>
      <c r="I14" s="50"/>
      <c r="J14" s="211"/>
      <c r="K14" s="211"/>
      <c r="L14" s="211"/>
      <c r="M14" s="211"/>
      <c r="N14" s="212"/>
    </row>
    <row r="15" spans="1:14" ht="36.75" customHeight="1">
      <c r="A15" s="49" t="s">
        <v>797</v>
      </c>
      <c r="B15" s="50"/>
      <c r="C15" s="211"/>
      <c r="D15" s="211"/>
      <c r="E15" s="211"/>
      <c r="F15" s="211"/>
      <c r="G15" s="212"/>
      <c r="H15" s="49" t="s">
        <v>798</v>
      </c>
      <c r="I15" s="50"/>
      <c r="J15" s="211"/>
      <c r="K15" s="211"/>
      <c r="L15" s="211"/>
      <c r="M15" s="211"/>
      <c r="N15" s="212"/>
    </row>
    <row r="16" spans="1:14" ht="36.75" customHeight="1">
      <c r="A16" s="214"/>
      <c r="B16" s="215"/>
      <c r="C16" s="215"/>
      <c r="D16" s="215"/>
      <c r="E16" s="215"/>
      <c r="F16" s="215"/>
      <c r="G16" s="215"/>
      <c r="H16" s="216" t="s">
        <v>799</v>
      </c>
      <c r="I16" s="215"/>
      <c r="J16" s="215"/>
      <c r="K16" s="215"/>
      <c r="L16" s="215"/>
      <c r="M16" s="215"/>
      <c r="N16" s="215"/>
    </row>
    <row r="17" spans="1:13" ht="38.25" customHeight="1">
      <c r="A17" s="484"/>
      <c r="B17" s="484"/>
      <c r="C17" s="484"/>
      <c r="D17" s="484"/>
      <c r="E17" s="484"/>
      <c r="F17" s="484"/>
      <c r="G17" s="484"/>
      <c r="H17" s="484"/>
      <c r="I17" s="484"/>
      <c r="J17" s="484"/>
      <c r="K17" s="484"/>
      <c r="L17" s="484"/>
      <c r="M17" s="484"/>
    </row>
    <row r="18" spans="1:13">
      <c r="A18" s="484" t="s">
        <v>800</v>
      </c>
      <c r="B18" s="484"/>
      <c r="C18" s="484"/>
      <c r="D18" s="484"/>
      <c r="E18" s="484"/>
      <c r="F18" s="484"/>
      <c r="G18" s="484"/>
      <c r="H18" s="484"/>
      <c r="I18" s="484"/>
      <c r="J18" s="484"/>
      <c r="K18" s="484"/>
      <c r="L18" s="484"/>
      <c r="M18" s="484"/>
    </row>
    <row r="19" spans="1:13">
      <c r="A19" s="203"/>
      <c r="B19" s="217"/>
      <c r="C19" s="217"/>
      <c r="D19" s="217"/>
      <c r="E19" s="217"/>
      <c r="F19" s="217"/>
      <c r="I19" s="217"/>
      <c r="J19" s="217"/>
      <c r="K19" s="217"/>
      <c r="L19" s="217"/>
      <c r="M19" s="217"/>
    </row>
    <row r="20" spans="1:13">
      <c r="A20" s="203"/>
    </row>
    <row r="21" spans="1:13">
      <c r="A21" s="203"/>
    </row>
    <row r="22" spans="1:13">
      <c r="A22" s="203"/>
    </row>
    <row r="23" spans="1:13">
      <c r="A23" s="203"/>
    </row>
    <row r="24" spans="1:13">
      <c r="A24" s="203"/>
    </row>
    <row r="25" spans="1:13">
      <c r="A25" s="203"/>
    </row>
    <row r="26" spans="1:13">
      <c r="A26" s="203"/>
    </row>
    <row r="27" spans="1:13">
      <c r="A27" s="203"/>
    </row>
    <row r="28" spans="1:13">
      <c r="A28" s="203"/>
    </row>
    <row r="29" spans="1:13">
      <c r="A29" s="203"/>
    </row>
    <row r="30" spans="1:13">
      <c r="A30" s="203"/>
    </row>
    <row r="31" spans="1:13">
      <c r="A31" s="203"/>
    </row>
    <row r="32" spans="1:13">
      <c r="A32" s="203"/>
    </row>
    <row r="33" spans="1:1">
      <c r="A33" s="203"/>
    </row>
    <row r="34" spans="1:1">
      <c r="A34" s="203"/>
    </row>
    <row r="35" spans="1:1">
      <c r="A35" s="203"/>
    </row>
    <row r="36" spans="1:1">
      <c r="A36" s="203"/>
    </row>
  </sheetData>
  <mergeCells count="5">
    <mergeCell ref="A1:N1"/>
    <mergeCell ref="A2:N2"/>
    <mergeCell ref="A3:B3"/>
    <mergeCell ref="A17:M17"/>
    <mergeCell ref="A18:M18"/>
  </mergeCells>
  <phoneticPr fontId="83"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M42"/>
  <sheetViews>
    <sheetView showZeros="0" topLeftCell="A4" workbookViewId="0">
      <selection activeCell="B34" sqref="B34:B41"/>
    </sheetView>
  </sheetViews>
  <sheetFormatPr defaultColWidth="9" defaultRowHeight="13.5"/>
  <cols>
    <col min="1" max="1" width="33.5" style="177" customWidth="1"/>
    <col min="2" max="2" width="14.5" style="178" customWidth="1"/>
    <col min="3" max="3" width="9.25" style="179" hidden="1" customWidth="1"/>
    <col min="4" max="4" width="34.25" style="177" customWidth="1"/>
    <col min="5" max="5" width="14.5" style="178" customWidth="1"/>
    <col min="6" max="6" width="12.125" style="177" hidden="1" customWidth="1"/>
    <col min="7" max="7" width="11.625" style="177" hidden="1" customWidth="1"/>
    <col min="8" max="8" width="7.125" style="177" hidden="1" customWidth="1"/>
    <col min="9" max="9" width="11.625" style="177" hidden="1" customWidth="1"/>
    <col min="10" max="10" width="13" style="177" hidden="1" customWidth="1"/>
    <col min="11" max="12" width="15.5" style="177" hidden="1" customWidth="1"/>
    <col min="13" max="13" width="9.5" style="177" bestFit="1" customWidth="1"/>
    <col min="14" max="16384" width="9" style="177"/>
  </cols>
  <sheetData>
    <row r="1" spans="1:13" ht="18" customHeight="1">
      <c r="A1" s="465" t="s">
        <v>801</v>
      </c>
      <c r="B1" s="465"/>
      <c r="C1" s="465"/>
      <c r="D1" s="465"/>
      <c r="E1" s="465"/>
      <c r="F1" s="465"/>
    </row>
    <row r="2" spans="1:13" ht="22.5">
      <c r="A2" s="468" t="s">
        <v>802</v>
      </c>
      <c r="B2" s="468"/>
      <c r="C2" s="468"/>
      <c r="D2" s="468"/>
      <c r="E2" s="468"/>
      <c r="F2" s="468"/>
    </row>
    <row r="3" spans="1:13" ht="22.5">
      <c r="A3" s="180"/>
      <c r="B3" s="181"/>
      <c r="C3" s="182"/>
      <c r="D3" s="180"/>
      <c r="E3" s="485" t="s">
        <v>2</v>
      </c>
      <c r="F3" s="485"/>
    </row>
    <row r="4" spans="1:13" ht="18.75">
      <c r="A4" s="183" t="s">
        <v>3</v>
      </c>
      <c r="B4" s="175" t="s">
        <v>657</v>
      </c>
      <c r="C4" s="184" t="s">
        <v>6</v>
      </c>
      <c r="D4" s="183" t="s">
        <v>69</v>
      </c>
      <c r="E4" s="175" t="s">
        <v>657</v>
      </c>
      <c r="F4" s="185" t="s">
        <v>6</v>
      </c>
    </row>
    <row r="5" spans="1:13" ht="18.75">
      <c r="A5" s="183" t="s">
        <v>70</v>
      </c>
      <c r="B5" s="438">
        <v>2796.24</v>
      </c>
      <c r="C5" s="186">
        <v>2.8282531441663501</v>
      </c>
      <c r="D5" s="183" t="s">
        <v>70</v>
      </c>
      <c r="E5" s="438">
        <f>E6+E33</f>
        <v>2796.2400000000002</v>
      </c>
      <c r="F5" s="186">
        <v>-13.6867056936662</v>
      </c>
      <c r="G5" s="178"/>
      <c r="M5" s="442"/>
    </row>
    <row r="6" spans="1:13" ht="18.75">
      <c r="A6" s="187" t="s">
        <v>71</v>
      </c>
      <c r="B6" s="438">
        <v>302</v>
      </c>
      <c r="C6" s="186">
        <v>2.9</v>
      </c>
      <c r="D6" s="187" t="s">
        <v>72</v>
      </c>
      <c r="E6" s="438">
        <f>SUM(E7:E31)</f>
        <v>2766.7700000000004</v>
      </c>
      <c r="F6" s="186">
        <v>-9.1505581521587693</v>
      </c>
      <c r="G6" s="188">
        <v>0</v>
      </c>
      <c r="J6" s="197">
        <f>SUM(J7:J32)</f>
        <v>969001</v>
      </c>
    </row>
    <row r="7" spans="1:13">
      <c r="A7" s="121" t="s">
        <v>73</v>
      </c>
      <c r="B7" s="439">
        <v>102</v>
      </c>
      <c r="C7" s="189"/>
      <c r="D7" s="121" t="s">
        <v>74</v>
      </c>
      <c r="E7" s="439">
        <v>949.72</v>
      </c>
      <c r="F7" s="190"/>
      <c r="G7" s="188">
        <f>SUM(G8:G20)</f>
        <v>300600</v>
      </c>
      <c r="H7" s="188">
        <f>SUM(H8:H20)</f>
        <v>280600</v>
      </c>
      <c r="I7" s="177">
        <v>280600</v>
      </c>
      <c r="J7" s="198">
        <v>37679</v>
      </c>
      <c r="K7" s="199" t="s">
        <v>803</v>
      </c>
      <c r="L7" s="198">
        <v>37679</v>
      </c>
    </row>
    <row r="8" spans="1:13">
      <c r="A8" s="121" t="s">
        <v>75</v>
      </c>
      <c r="B8" s="439">
        <v>56</v>
      </c>
      <c r="C8" s="190"/>
      <c r="D8" s="121" t="s">
        <v>76</v>
      </c>
      <c r="E8" s="439"/>
      <c r="F8" s="190"/>
      <c r="G8" s="188">
        <v>100750</v>
      </c>
      <c r="H8" s="177">
        <f t="shared" ref="H8:H15" si="0">ROUND(G8*0.935,-2)</f>
        <v>94200</v>
      </c>
      <c r="K8" s="200" t="s">
        <v>804</v>
      </c>
      <c r="L8" s="198">
        <v>868</v>
      </c>
    </row>
    <row r="9" spans="1:13">
      <c r="A9" s="121" t="s">
        <v>77</v>
      </c>
      <c r="B9" s="439">
        <v>3</v>
      </c>
      <c r="C9" s="190"/>
      <c r="D9" s="121" t="s">
        <v>78</v>
      </c>
      <c r="E9" s="439">
        <v>9.57</v>
      </c>
      <c r="F9" s="190"/>
      <c r="G9" s="188">
        <v>48300</v>
      </c>
      <c r="H9" s="177">
        <f t="shared" si="0"/>
        <v>45200</v>
      </c>
      <c r="J9" s="198">
        <v>868</v>
      </c>
      <c r="K9" s="201" t="s">
        <v>805</v>
      </c>
      <c r="L9" s="198">
        <v>36773</v>
      </c>
    </row>
    <row r="10" spans="1:13">
      <c r="A10" s="121" t="s">
        <v>79</v>
      </c>
      <c r="B10" s="439">
        <v>10</v>
      </c>
      <c r="C10" s="190"/>
      <c r="D10" s="121" t="s">
        <v>80</v>
      </c>
      <c r="E10" s="439"/>
      <c r="F10" s="190"/>
      <c r="G10" s="188">
        <v>6000</v>
      </c>
      <c r="H10" s="177">
        <f t="shared" si="0"/>
        <v>5600</v>
      </c>
      <c r="J10" s="198">
        <v>36773</v>
      </c>
      <c r="K10" s="201" t="s">
        <v>806</v>
      </c>
      <c r="L10" s="198">
        <v>218712</v>
      </c>
    </row>
    <row r="11" spans="1:13">
      <c r="A11" s="121" t="s">
        <v>81</v>
      </c>
      <c r="B11" s="439"/>
      <c r="C11" s="190"/>
      <c r="D11" s="121" t="s">
        <v>82</v>
      </c>
      <c r="E11" s="439"/>
      <c r="F11" s="190"/>
      <c r="G11" s="188">
        <v>9500</v>
      </c>
      <c r="H11" s="177">
        <f t="shared" si="0"/>
        <v>8900</v>
      </c>
      <c r="J11" s="198">
        <v>218712</v>
      </c>
      <c r="K11" s="201" t="s">
        <v>807</v>
      </c>
      <c r="L11" s="198">
        <v>13957</v>
      </c>
    </row>
    <row r="12" spans="1:13">
      <c r="A12" s="121" t="s">
        <v>83</v>
      </c>
      <c r="B12" s="439">
        <v>11</v>
      </c>
      <c r="C12" s="190"/>
      <c r="D12" s="121" t="s">
        <v>84</v>
      </c>
      <c r="E12" s="439"/>
      <c r="F12" s="190"/>
      <c r="G12" s="188">
        <v>24000</v>
      </c>
      <c r="H12" s="177">
        <f t="shared" si="0"/>
        <v>22400</v>
      </c>
      <c r="J12" s="198">
        <v>13957</v>
      </c>
      <c r="K12" s="201" t="s">
        <v>808</v>
      </c>
      <c r="L12" s="198">
        <v>11972</v>
      </c>
    </row>
    <row r="13" spans="1:13">
      <c r="A13" s="121" t="s">
        <v>85</v>
      </c>
      <c r="B13" s="439">
        <v>3</v>
      </c>
      <c r="C13" s="190"/>
      <c r="D13" s="121" t="s">
        <v>86</v>
      </c>
      <c r="E13" s="439">
        <v>180.03</v>
      </c>
      <c r="F13" s="190"/>
      <c r="G13" s="188">
        <v>16500</v>
      </c>
      <c r="H13" s="177">
        <f t="shared" si="0"/>
        <v>15400</v>
      </c>
      <c r="J13" s="198">
        <v>11972</v>
      </c>
      <c r="K13" s="201" t="s">
        <v>809</v>
      </c>
      <c r="L13" s="198">
        <v>78221</v>
      </c>
    </row>
    <row r="14" spans="1:13">
      <c r="A14" s="121" t="s">
        <v>1466</v>
      </c>
      <c r="B14" s="439">
        <v>2</v>
      </c>
      <c r="C14" s="190"/>
      <c r="D14" s="121" t="s">
        <v>88</v>
      </c>
      <c r="E14" s="439">
        <v>419.61</v>
      </c>
      <c r="F14" s="190"/>
      <c r="G14" s="188">
        <v>8500</v>
      </c>
      <c r="H14" s="177">
        <f t="shared" si="0"/>
        <v>7900</v>
      </c>
      <c r="J14" s="198">
        <v>78221</v>
      </c>
      <c r="K14" s="201" t="s">
        <v>810</v>
      </c>
      <c r="L14" s="198">
        <v>110875</v>
      </c>
    </row>
    <row r="15" spans="1:13">
      <c r="A15" s="121" t="s">
        <v>89</v>
      </c>
      <c r="B15" s="439">
        <v>6</v>
      </c>
      <c r="C15" s="190"/>
      <c r="D15" s="121" t="s">
        <v>90</v>
      </c>
      <c r="E15" s="439">
        <v>109.64</v>
      </c>
      <c r="F15" s="190"/>
      <c r="G15" s="188">
        <v>22500</v>
      </c>
      <c r="H15" s="177">
        <f t="shared" si="0"/>
        <v>21000</v>
      </c>
      <c r="J15" s="198">
        <v>110875</v>
      </c>
      <c r="K15" s="201" t="s">
        <v>811</v>
      </c>
      <c r="L15" s="198">
        <v>26810</v>
      </c>
    </row>
    <row r="16" spans="1:13">
      <c r="A16" s="121" t="s">
        <v>91</v>
      </c>
      <c r="B16" s="439">
        <v>3</v>
      </c>
      <c r="C16" s="190"/>
      <c r="D16" s="121" t="s">
        <v>92</v>
      </c>
      <c r="E16" s="439"/>
      <c r="F16" s="190"/>
      <c r="G16" s="188">
        <v>18000</v>
      </c>
      <c r="H16" s="177">
        <f t="shared" ref="H16:H19" si="1">ROUND(G16*0.93,-2)</f>
        <v>16700</v>
      </c>
      <c r="J16" s="198">
        <v>26810</v>
      </c>
      <c r="K16" s="201" t="s">
        <v>812</v>
      </c>
      <c r="L16" s="198">
        <v>223887</v>
      </c>
    </row>
    <row r="17" spans="1:12">
      <c r="A17" s="121" t="s">
        <v>93</v>
      </c>
      <c r="B17" s="439">
        <v>1</v>
      </c>
      <c r="C17" s="190"/>
      <c r="D17" s="121" t="s">
        <v>94</v>
      </c>
      <c r="E17" s="439">
        <v>145.15</v>
      </c>
      <c r="F17" s="190"/>
      <c r="G17" s="188">
        <v>5800</v>
      </c>
      <c r="H17" s="177">
        <f t="shared" si="1"/>
        <v>5400</v>
      </c>
      <c r="J17" s="198">
        <v>223887</v>
      </c>
      <c r="K17" s="201" t="s">
        <v>813</v>
      </c>
      <c r="L17" s="198">
        <v>76521</v>
      </c>
    </row>
    <row r="18" spans="1:12">
      <c r="A18" s="121" t="s">
        <v>95</v>
      </c>
      <c r="B18" s="439">
        <v>6</v>
      </c>
      <c r="C18" s="190"/>
      <c r="D18" s="121" t="s">
        <v>96</v>
      </c>
      <c r="E18" s="439">
        <v>613.16999999999996</v>
      </c>
      <c r="F18" s="190"/>
      <c r="G18" s="188">
        <v>40000</v>
      </c>
      <c r="H18" s="177">
        <f t="shared" si="1"/>
        <v>37200</v>
      </c>
      <c r="J18" s="198">
        <v>76521</v>
      </c>
      <c r="K18" s="201" t="s">
        <v>814</v>
      </c>
      <c r="L18" s="198">
        <v>40169</v>
      </c>
    </row>
    <row r="19" spans="1:12">
      <c r="A19" s="121" t="s">
        <v>97</v>
      </c>
      <c r="B19" s="439">
        <v>1</v>
      </c>
      <c r="C19" s="190"/>
      <c r="D19" s="121" t="s">
        <v>98</v>
      </c>
      <c r="E19" s="439">
        <v>7.78</v>
      </c>
      <c r="F19" s="190"/>
      <c r="G19" s="188">
        <v>750</v>
      </c>
      <c r="H19" s="177">
        <f t="shared" si="1"/>
        <v>700</v>
      </c>
      <c r="J19" s="198">
        <v>40169</v>
      </c>
      <c r="K19" s="201" t="s">
        <v>815</v>
      </c>
      <c r="L19" s="198">
        <v>9953</v>
      </c>
    </row>
    <row r="20" spans="1:12">
      <c r="A20" s="121" t="s">
        <v>101</v>
      </c>
      <c r="B20" s="440"/>
      <c r="C20" s="190"/>
      <c r="D20" s="121" t="s">
        <v>100</v>
      </c>
      <c r="E20" s="439"/>
      <c r="F20" s="190"/>
      <c r="G20" s="188">
        <v>0</v>
      </c>
      <c r="J20" s="198">
        <v>9953</v>
      </c>
      <c r="K20" s="201" t="s">
        <v>816</v>
      </c>
      <c r="L20" s="198">
        <v>3640</v>
      </c>
    </row>
    <row r="21" spans="1:12" ht="14.25">
      <c r="A21" s="121" t="s">
        <v>103</v>
      </c>
      <c r="B21" s="438">
        <v>200</v>
      </c>
      <c r="C21" s="186">
        <v>-9.6142614789887908</v>
      </c>
      <c r="D21" s="121" t="s">
        <v>102</v>
      </c>
      <c r="E21" s="439"/>
      <c r="F21" s="190"/>
      <c r="G21" s="191"/>
      <c r="J21" s="198">
        <v>3640</v>
      </c>
      <c r="K21" s="201" t="s">
        <v>817</v>
      </c>
      <c r="L21" s="198">
        <v>210</v>
      </c>
    </row>
    <row r="22" spans="1:12">
      <c r="A22" s="121" t="s">
        <v>105</v>
      </c>
      <c r="B22" s="439"/>
      <c r="C22" s="190"/>
      <c r="D22" s="121" t="s">
        <v>104</v>
      </c>
      <c r="E22" s="439"/>
      <c r="F22" s="190"/>
      <c r="G22" s="191"/>
      <c r="J22" s="198">
        <v>210</v>
      </c>
      <c r="K22" s="201" t="s">
        <v>818</v>
      </c>
      <c r="L22" s="198">
        <v>9081</v>
      </c>
    </row>
    <row r="23" spans="1:12">
      <c r="A23" s="121" t="s">
        <v>107</v>
      </c>
      <c r="B23" s="439">
        <v>15</v>
      </c>
      <c r="C23" s="190"/>
      <c r="D23" s="169" t="s">
        <v>106</v>
      </c>
      <c r="E23" s="439"/>
      <c r="F23" s="190"/>
      <c r="G23" s="191"/>
      <c r="J23" s="190"/>
      <c r="K23" s="201" t="s">
        <v>819</v>
      </c>
      <c r="L23" s="198">
        <v>31981</v>
      </c>
    </row>
    <row r="24" spans="1:12">
      <c r="A24" s="121" t="s">
        <v>109</v>
      </c>
      <c r="B24" s="439">
        <v>2</v>
      </c>
      <c r="C24" s="190"/>
      <c r="D24" s="121" t="s">
        <v>108</v>
      </c>
      <c r="E24" s="439"/>
      <c r="F24" s="190"/>
      <c r="G24" s="191"/>
      <c r="J24" s="198">
        <v>9081</v>
      </c>
      <c r="K24" s="201" t="s">
        <v>820</v>
      </c>
      <c r="L24" s="198">
        <v>2159</v>
      </c>
    </row>
    <row r="25" spans="1:12" ht="16.149999999999999" customHeight="1">
      <c r="A25" s="192" t="s">
        <v>821</v>
      </c>
      <c r="B25" s="439">
        <v>7</v>
      </c>
      <c r="C25" s="190"/>
      <c r="D25" s="121" t="s">
        <v>110</v>
      </c>
      <c r="E25" s="439">
        <v>105.65</v>
      </c>
      <c r="F25" s="190"/>
      <c r="G25" s="191"/>
      <c r="J25" s="198">
        <v>31981</v>
      </c>
      <c r="K25" s="201" t="s">
        <v>822</v>
      </c>
      <c r="L25" s="198">
        <v>4483</v>
      </c>
    </row>
    <row r="26" spans="1:12">
      <c r="A26" s="193" t="s">
        <v>823</v>
      </c>
      <c r="B26" s="439"/>
      <c r="C26" s="190"/>
      <c r="D26" s="121" t="s">
        <v>112</v>
      </c>
      <c r="E26" s="439"/>
      <c r="F26" s="190"/>
      <c r="G26" s="191"/>
      <c r="J26" s="198">
        <v>2159</v>
      </c>
      <c r="K26" s="201" t="s">
        <v>824</v>
      </c>
      <c r="L26" s="198">
        <v>21131</v>
      </c>
    </row>
    <row r="27" spans="1:12">
      <c r="A27" s="121" t="s">
        <v>117</v>
      </c>
      <c r="B27" s="439">
        <v>176</v>
      </c>
      <c r="C27" s="190"/>
      <c r="D27" s="121" t="s">
        <v>114</v>
      </c>
      <c r="E27" s="439">
        <v>33.700000000000003</v>
      </c>
      <c r="F27" s="190"/>
      <c r="G27" s="191"/>
      <c r="J27" s="198">
        <v>4483</v>
      </c>
      <c r="K27" s="201" t="s">
        <v>825</v>
      </c>
      <c r="L27" s="198">
        <v>9919</v>
      </c>
    </row>
    <row r="28" spans="1:12" ht="14.25">
      <c r="A28" s="194"/>
      <c r="B28" s="440"/>
      <c r="C28" s="195"/>
      <c r="D28" s="121" t="s">
        <v>116</v>
      </c>
      <c r="E28" s="439">
        <v>55</v>
      </c>
      <c r="F28" s="190"/>
      <c r="G28" s="191"/>
      <c r="J28" s="196"/>
    </row>
    <row r="29" spans="1:12">
      <c r="A29" s="194"/>
      <c r="B29" s="440"/>
      <c r="C29" s="195"/>
      <c r="D29" s="121" t="s">
        <v>118</v>
      </c>
      <c r="E29" s="439">
        <v>137.75</v>
      </c>
      <c r="F29" s="190"/>
      <c r="G29" s="191"/>
      <c r="J29" s="198">
        <v>9919</v>
      </c>
    </row>
    <row r="30" spans="1:12">
      <c r="A30" s="121"/>
      <c r="B30" s="439"/>
      <c r="C30" s="190"/>
      <c r="D30" s="121" t="s">
        <v>119</v>
      </c>
      <c r="E30" s="439"/>
      <c r="F30" s="190"/>
      <c r="J30" s="198">
        <v>21131</v>
      </c>
    </row>
    <row r="31" spans="1:12">
      <c r="A31" s="194"/>
      <c r="B31" s="440"/>
      <c r="C31" s="190"/>
      <c r="D31" s="121" t="s">
        <v>120</v>
      </c>
      <c r="E31" s="439"/>
      <c r="F31" s="190"/>
    </row>
    <row r="32" spans="1:12" ht="14.25">
      <c r="A32" s="194"/>
      <c r="B32" s="440"/>
      <c r="C32" s="195"/>
      <c r="D32" s="121" t="s">
        <v>121</v>
      </c>
      <c r="E32" s="439"/>
      <c r="F32" s="196"/>
    </row>
    <row r="33" spans="1:7" ht="18.75">
      <c r="A33" s="187" t="s">
        <v>122</v>
      </c>
      <c r="B33" s="438">
        <v>2494.2399999999998</v>
      </c>
      <c r="C33" s="186">
        <v>-35.027883659223498</v>
      </c>
      <c r="D33" s="187" t="s">
        <v>123</v>
      </c>
      <c r="E33" s="438">
        <v>29.47</v>
      </c>
      <c r="F33" s="186">
        <v>-35.122258092832297</v>
      </c>
      <c r="G33" s="178"/>
    </row>
    <row r="34" spans="1:7">
      <c r="A34" s="121" t="s">
        <v>124</v>
      </c>
      <c r="B34" s="441">
        <v>2241.1</v>
      </c>
      <c r="C34" s="190"/>
      <c r="D34" s="121" t="s">
        <v>125</v>
      </c>
      <c r="E34" s="439">
        <v>26.9</v>
      </c>
      <c r="F34" s="190"/>
    </row>
    <row r="35" spans="1:7">
      <c r="A35" s="121" t="s">
        <v>126</v>
      </c>
      <c r="B35" s="441"/>
      <c r="C35" s="190"/>
      <c r="D35" s="121" t="s">
        <v>686</v>
      </c>
      <c r="E35" s="439"/>
      <c r="F35" s="190"/>
    </row>
    <row r="36" spans="1:7">
      <c r="A36" s="121" t="s">
        <v>826</v>
      </c>
      <c r="B36" s="439">
        <v>2.57</v>
      </c>
      <c r="C36" s="190"/>
      <c r="D36" s="121" t="s">
        <v>129</v>
      </c>
      <c r="E36" s="439"/>
      <c r="F36" s="190"/>
    </row>
    <row r="37" spans="1:7">
      <c r="A37" s="121" t="s">
        <v>130</v>
      </c>
      <c r="B37" s="441"/>
      <c r="C37" s="190"/>
      <c r="D37" s="121" t="s">
        <v>827</v>
      </c>
      <c r="E37" s="439"/>
      <c r="F37" s="190"/>
    </row>
    <row r="38" spans="1:7">
      <c r="A38" s="121" t="s">
        <v>828</v>
      </c>
      <c r="B38" s="441"/>
      <c r="C38" s="190"/>
      <c r="D38" s="121" t="s">
        <v>829</v>
      </c>
      <c r="E38" s="439"/>
      <c r="F38" s="121"/>
    </row>
    <row r="39" spans="1:7">
      <c r="A39" s="121" t="s">
        <v>134</v>
      </c>
      <c r="B39" s="441"/>
      <c r="C39" s="190"/>
      <c r="D39" s="121" t="s">
        <v>139</v>
      </c>
      <c r="E39" s="441"/>
      <c r="F39" s="121"/>
    </row>
    <row r="40" spans="1:7">
      <c r="A40" s="121" t="s">
        <v>136</v>
      </c>
      <c r="B40" s="441"/>
      <c r="C40" s="190"/>
      <c r="D40" s="121" t="s">
        <v>141</v>
      </c>
      <c r="E40" s="439"/>
      <c r="F40" s="121"/>
    </row>
    <row r="41" spans="1:7">
      <c r="A41" s="121" t="s">
        <v>140</v>
      </c>
      <c r="B41" s="441">
        <v>250.57</v>
      </c>
      <c r="C41" s="190"/>
      <c r="D41" s="121" t="s">
        <v>1467</v>
      </c>
      <c r="E41" s="439">
        <v>2.57</v>
      </c>
      <c r="F41" s="121"/>
    </row>
    <row r="42" spans="1:7" ht="53.25" customHeight="1">
      <c r="A42" s="486" t="s">
        <v>830</v>
      </c>
      <c r="B42" s="486"/>
      <c r="C42" s="486"/>
      <c r="D42" s="486"/>
      <c r="E42" s="486"/>
      <c r="F42" s="486"/>
    </row>
  </sheetData>
  <mergeCells count="4">
    <mergeCell ref="A1:F1"/>
    <mergeCell ref="A2:F2"/>
    <mergeCell ref="E3:F3"/>
    <mergeCell ref="A42:F42"/>
  </mergeCells>
  <phoneticPr fontId="83" type="noConversion"/>
  <printOptions horizontalCentered="1"/>
  <pageMargins left="0.23622047244094499" right="0.23622047244094499" top="0.511811023622047" bottom="0" header="0.31496062992126" footer="0.31496062992126"/>
  <pageSetup paperSize="9" orientation="portrait"/>
  <headerFooter>
    <oddFooter>&amp;C&amp;P</oddFooter>
  </headerFooter>
</worksheet>
</file>

<file path=xl/worksheets/sheet14.xml><?xml version="1.0" encoding="utf-8"?>
<worksheet xmlns="http://schemas.openxmlformats.org/spreadsheetml/2006/main" xmlns:r="http://schemas.openxmlformats.org/officeDocument/2006/relationships">
  <sheetPr>
    <tabColor rgb="FF7030A0"/>
  </sheetPr>
  <dimension ref="A1:B529"/>
  <sheetViews>
    <sheetView workbookViewId="0">
      <pane ySplit="4" topLeftCell="A276" activePane="bottomLeft" state="frozen"/>
      <selection pane="bottomLeft" activeCell="D531" sqref="D531"/>
    </sheetView>
  </sheetViews>
  <sheetFormatPr defaultColWidth="21.5" defaultRowHeight="14.25"/>
  <cols>
    <col min="1" max="1" width="51.625" style="171" customWidth="1"/>
    <col min="2" max="2" width="30.625" style="172" customWidth="1"/>
    <col min="3" max="16384" width="21.5" style="173"/>
  </cols>
  <sheetData>
    <row r="1" spans="1:2" ht="18.75">
      <c r="A1" s="465" t="s">
        <v>831</v>
      </c>
      <c r="B1" s="465"/>
    </row>
    <row r="2" spans="1:2" s="170" customFormat="1" ht="22.5">
      <c r="A2" s="468" t="s">
        <v>832</v>
      </c>
      <c r="B2" s="468"/>
    </row>
    <row r="3" spans="1:2" ht="27" customHeight="1">
      <c r="A3" s="487" t="s">
        <v>2</v>
      </c>
      <c r="B3" s="487"/>
    </row>
    <row r="4" spans="1:2" ht="24" customHeight="1">
      <c r="A4" s="174" t="s">
        <v>147</v>
      </c>
      <c r="B4" s="175" t="s">
        <v>833</v>
      </c>
    </row>
    <row r="5" spans="1:2">
      <c r="A5" s="444" t="s">
        <v>72</v>
      </c>
      <c r="B5" s="445">
        <f>B6+B114+B180+B210+B280+B325+B349+B368+B422+B485+B503+B523+B524</f>
        <v>2766.7700000000004</v>
      </c>
    </row>
    <row r="6" spans="1:2">
      <c r="A6" s="176" t="s">
        <v>1468</v>
      </c>
      <c r="B6" s="443">
        <f>B7+B15+B22+B28+B36+B41+B47+B49+B51+B55+B59+B65+B69+B72+B78+B83+B88+B94+B97+B102+B106+B109+B112</f>
        <v>949.71999999999991</v>
      </c>
    </row>
    <row r="7" spans="1:2">
      <c r="A7" s="176" t="s">
        <v>834</v>
      </c>
      <c r="B7" s="443">
        <f>B8+B9+B10+B11+B12+B13+B14</f>
        <v>24.61</v>
      </c>
    </row>
    <row r="8" spans="1:2">
      <c r="A8" s="176" t="s">
        <v>835</v>
      </c>
      <c r="B8" s="443">
        <v>24.61</v>
      </c>
    </row>
    <row r="9" spans="1:2" hidden="1">
      <c r="A9" s="176" t="s">
        <v>836</v>
      </c>
      <c r="B9" s="443"/>
    </row>
    <row r="10" spans="1:2" hidden="1">
      <c r="A10" s="176" t="s">
        <v>837</v>
      </c>
      <c r="B10" s="443"/>
    </row>
    <row r="11" spans="1:2" hidden="1">
      <c r="A11" s="176" t="s">
        <v>838</v>
      </c>
      <c r="B11" s="443"/>
    </row>
    <row r="12" spans="1:2" hidden="1">
      <c r="A12" s="176" t="s">
        <v>839</v>
      </c>
      <c r="B12" s="443"/>
    </row>
    <row r="13" spans="1:2" hidden="1">
      <c r="A13" s="176" t="s">
        <v>840</v>
      </c>
      <c r="B13" s="443"/>
    </row>
    <row r="14" spans="1:2" hidden="1">
      <c r="A14" s="176" t="s">
        <v>1469</v>
      </c>
      <c r="B14" s="443"/>
    </row>
    <row r="15" spans="1:2" hidden="1">
      <c r="A15" s="176" t="s">
        <v>841</v>
      </c>
      <c r="B15" s="443"/>
    </row>
    <row r="16" spans="1:2" hidden="1">
      <c r="A16" s="176" t="s">
        <v>835</v>
      </c>
      <c r="B16" s="443"/>
    </row>
    <row r="17" spans="1:2" hidden="1">
      <c r="A17" s="176" t="s">
        <v>836</v>
      </c>
      <c r="B17" s="443"/>
    </row>
    <row r="18" spans="1:2" hidden="1">
      <c r="A18" s="176" t="s">
        <v>842</v>
      </c>
      <c r="B18" s="443"/>
    </row>
    <row r="19" spans="1:2" hidden="1">
      <c r="A19" s="176" t="s">
        <v>843</v>
      </c>
      <c r="B19" s="443"/>
    </row>
    <row r="20" spans="1:2" hidden="1">
      <c r="A20" s="176" t="s">
        <v>844</v>
      </c>
      <c r="B20" s="443"/>
    </row>
    <row r="21" spans="1:2" hidden="1">
      <c r="A21" s="176" t="s">
        <v>840</v>
      </c>
      <c r="B21" s="443"/>
    </row>
    <row r="22" spans="1:2">
      <c r="A22" s="176" t="s">
        <v>845</v>
      </c>
      <c r="B22" s="443">
        <f>B23+B24+B25+B26+B27</f>
        <v>611.05999999999995</v>
      </c>
    </row>
    <row r="23" spans="1:2">
      <c r="A23" s="176" t="s">
        <v>835</v>
      </c>
      <c r="B23" s="443">
        <v>270.54000000000002</v>
      </c>
    </row>
    <row r="24" spans="1:2">
      <c r="A24" s="176" t="s">
        <v>836</v>
      </c>
      <c r="B24" s="443">
        <v>309</v>
      </c>
    </row>
    <row r="25" spans="1:2">
      <c r="A25" s="176" t="s">
        <v>846</v>
      </c>
      <c r="B25" s="443">
        <v>31.52</v>
      </c>
    </row>
    <row r="26" spans="1:2" hidden="1">
      <c r="A26" s="176" t="s">
        <v>840</v>
      </c>
      <c r="B26" s="443"/>
    </row>
    <row r="27" spans="1:2" hidden="1">
      <c r="A27" s="176" t="s">
        <v>847</v>
      </c>
      <c r="B27" s="443"/>
    </row>
    <row r="28" spans="1:2" hidden="1">
      <c r="A28" s="176" t="s">
        <v>848</v>
      </c>
      <c r="B28" s="443"/>
    </row>
    <row r="29" spans="1:2" hidden="1">
      <c r="A29" s="176" t="s">
        <v>835</v>
      </c>
      <c r="B29" s="443"/>
    </row>
    <row r="30" spans="1:2" hidden="1">
      <c r="A30" s="176" t="s">
        <v>836</v>
      </c>
      <c r="B30" s="443"/>
    </row>
    <row r="31" spans="1:2" hidden="1">
      <c r="A31" s="176" t="s">
        <v>849</v>
      </c>
      <c r="B31" s="443"/>
    </row>
    <row r="32" spans="1:2" hidden="1">
      <c r="A32" s="176" t="s">
        <v>850</v>
      </c>
      <c r="B32" s="443"/>
    </row>
    <row r="33" spans="1:2" hidden="1">
      <c r="A33" s="176" t="s">
        <v>851</v>
      </c>
      <c r="B33" s="443"/>
    </row>
    <row r="34" spans="1:2" hidden="1">
      <c r="A34" s="176" t="s">
        <v>840</v>
      </c>
      <c r="B34" s="443"/>
    </row>
    <row r="35" spans="1:2" hidden="1">
      <c r="A35" s="176" t="s">
        <v>852</v>
      </c>
      <c r="B35" s="443"/>
    </row>
    <row r="36" spans="1:2" hidden="1">
      <c r="A36" s="176" t="s">
        <v>853</v>
      </c>
      <c r="B36" s="443"/>
    </row>
    <row r="37" spans="1:2" hidden="1">
      <c r="A37" s="176" t="s">
        <v>835</v>
      </c>
      <c r="B37" s="443"/>
    </row>
    <row r="38" spans="1:2" hidden="1">
      <c r="A38" s="176" t="s">
        <v>854</v>
      </c>
      <c r="B38" s="443"/>
    </row>
    <row r="39" spans="1:2" hidden="1">
      <c r="A39" s="176" t="s">
        <v>855</v>
      </c>
      <c r="B39" s="443"/>
    </row>
    <row r="40" spans="1:2" hidden="1">
      <c r="A40" s="176" t="s">
        <v>856</v>
      </c>
      <c r="B40" s="443"/>
    </row>
    <row r="41" spans="1:2">
      <c r="A41" s="176" t="s">
        <v>857</v>
      </c>
      <c r="B41" s="443">
        <f>B42+B43+B44+B45+B46</f>
        <v>103.68</v>
      </c>
    </row>
    <row r="42" spans="1:2">
      <c r="A42" s="176" t="s">
        <v>835</v>
      </c>
      <c r="B42" s="443">
        <v>103.68</v>
      </c>
    </row>
    <row r="43" spans="1:2" hidden="1">
      <c r="A43" s="176" t="s">
        <v>836</v>
      </c>
      <c r="B43" s="443"/>
    </row>
    <row r="44" spans="1:2" hidden="1">
      <c r="A44" s="176" t="s">
        <v>858</v>
      </c>
      <c r="B44" s="443"/>
    </row>
    <row r="45" spans="1:2" hidden="1">
      <c r="A45" s="176" t="s">
        <v>859</v>
      </c>
      <c r="B45" s="443"/>
    </row>
    <row r="46" spans="1:2" hidden="1">
      <c r="A46" s="176" t="s">
        <v>840</v>
      </c>
      <c r="B46" s="443"/>
    </row>
    <row r="47" spans="1:2" hidden="1">
      <c r="A47" s="176" t="s">
        <v>860</v>
      </c>
      <c r="B47" s="443"/>
    </row>
    <row r="48" spans="1:2" hidden="1">
      <c r="A48" s="176" t="s">
        <v>861</v>
      </c>
      <c r="B48" s="443"/>
    </row>
    <row r="49" spans="1:2" hidden="1">
      <c r="A49" s="176" t="s">
        <v>862</v>
      </c>
      <c r="B49" s="443"/>
    </row>
    <row r="50" spans="1:2" hidden="1">
      <c r="A50" s="176" t="s">
        <v>836</v>
      </c>
      <c r="B50" s="443"/>
    </row>
    <row r="51" spans="1:2" hidden="1">
      <c r="A51" s="176" t="s">
        <v>863</v>
      </c>
      <c r="B51" s="443"/>
    </row>
    <row r="52" spans="1:2" hidden="1">
      <c r="A52" s="176" t="s">
        <v>835</v>
      </c>
      <c r="B52" s="443"/>
    </row>
    <row r="53" spans="1:2" hidden="1">
      <c r="A53" s="176" t="s">
        <v>836</v>
      </c>
      <c r="B53" s="443"/>
    </row>
    <row r="54" spans="1:2" hidden="1">
      <c r="A54" s="176" t="s">
        <v>864</v>
      </c>
      <c r="B54" s="443"/>
    </row>
    <row r="55" spans="1:2">
      <c r="A55" s="176" t="s">
        <v>865</v>
      </c>
      <c r="B55" s="443">
        <v>32.33</v>
      </c>
    </row>
    <row r="56" spans="1:2">
      <c r="A56" s="176" t="s">
        <v>835</v>
      </c>
      <c r="B56" s="443">
        <v>32.33</v>
      </c>
    </row>
    <row r="57" spans="1:2" hidden="1">
      <c r="A57" s="176" t="s">
        <v>836</v>
      </c>
      <c r="B57" s="443"/>
    </row>
    <row r="58" spans="1:2" hidden="1">
      <c r="A58" s="176" t="s">
        <v>840</v>
      </c>
      <c r="B58" s="443"/>
    </row>
    <row r="59" spans="1:2" hidden="1">
      <c r="A59" s="176" t="s">
        <v>866</v>
      </c>
      <c r="B59" s="443">
        <f>B60+B61+B62+B63+B64</f>
        <v>0</v>
      </c>
    </row>
    <row r="60" spans="1:2" hidden="1">
      <c r="A60" s="176" t="s">
        <v>835</v>
      </c>
      <c r="B60" s="443"/>
    </row>
    <row r="61" spans="1:2" hidden="1">
      <c r="A61" s="176" t="s">
        <v>836</v>
      </c>
      <c r="B61" s="443"/>
    </row>
    <row r="62" spans="1:2" hidden="1">
      <c r="A62" s="176" t="s">
        <v>867</v>
      </c>
      <c r="B62" s="443"/>
    </row>
    <row r="63" spans="1:2" hidden="1">
      <c r="A63" s="176" t="s">
        <v>840</v>
      </c>
      <c r="B63" s="443"/>
    </row>
    <row r="64" spans="1:2" hidden="1">
      <c r="A64" s="176" t="s">
        <v>868</v>
      </c>
      <c r="B64" s="443"/>
    </row>
    <row r="65" spans="1:2" hidden="1">
      <c r="A65" s="176" t="s">
        <v>869</v>
      </c>
      <c r="B65" s="443"/>
    </row>
    <row r="66" spans="1:2" hidden="1">
      <c r="A66" s="176" t="s">
        <v>835</v>
      </c>
      <c r="B66" s="443"/>
    </row>
    <row r="67" spans="1:2" hidden="1">
      <c r="A67" s="176" t="s">
        <v>840</v>
      </c>
      <c r="B67" s="443"/>
    </row>
    <row r="68" spans="1:2" hidden="1">
      <c r="A68" s="176" t="s">
        <v>870</v>
      </c>
      <c r="B68" s="443"/>
    </row>
    <row r="69" spans="1:2" hidden="1">
      <c r="A69" s="176" t="s">
        <v>871</v>
      </c>
      <c r="B69" s="443"/>
    </row>
    <row r="70" spans="1:2" hidden="1">
      <c r="A70" s="176" t="s">
        <v>835</v>
      </c>
      <c r="B70" s="443"/>
    </row>
    <row r="71" spans="1:2" hidden="1">
      <c r="A71" s="176" t="s">
        <v>836</v>
      </c>
      <c r="B71" s="443"/>
    </row>
    <row r="72" spans="1:2" hidden="1">
      <c r="A72" s="176" t="s">
        <v>872</v>
      </c>
      <c r="B72" s="443"/>
    </row>
    <row r="73" spans="1:2" hidden="1">
      <c r="A73" s="176" t="s">
        <v>835</v>
      </c>
      <c r="B73" s="443"/>
    </row>
    <row r="74" spans="1:2" hidden="1">
      <c r="A74" s="176" t="s">
        <v>836</v>
      </c>
      <c r="B74" s="443"/>
    </row>
    <row r="75" spans="1:2" hidden="1">
      <c r="A75" s="176" t="s">
        <v>844</v>
      </c>
      <c r="B75" s="443"/>
    </row>
    <row r="76" spans="1:2" hidden="1">
      <c r="A76" s="176" t="s">
        <v>840</v>
      </c>
      <c r="B76" s="443"/>
    </row>
    <row r="77" spans="1:2" hidden="1">
      <c r="A77" s="176" t="s">
        <v>873</v>
      </c>
      <c r="B77" s="443"/>
    </row>
    <row r="78" spans="1:2" hidden="1">
      <c r="A78" s="176" t="s">
        <v>874</v>
      </c>
      <c r="B78" s="443"/>
    </row>
    <row r="79" spans="1:2" hidden="1">
      <c r="A79" s="176" t="s">
        <v>835</v>
      </c>
      <c r="B79" s="443"/>
    </row>
    <row r="80" spans="1:2" hidden="1">
      <c r="A80" s="176" t="s">
        <v>836</v>
      </c>
      <c r="B80" s="443"/>
    </row>
    <row r="81" spans="1:2" hidden="1">
      <c r="A81" s="176" t="s">
        <v>840</v>
      </c>
      <c r="B81" s="443"/>
    </row>
    <row r="82" spans="1:2" hidden="1">
      <c r="A82" s="176" t="s">
        <v>875</v>
      </c>
      <c r="B82" s="443"/>
    </row>
    <row r="83" spans="1:2">
      <c r="A83" s="176" t="s">
        <v>876</v>
      </c>
      <c r="B83" s="443">
        <f>B84+B85+B86+B87</f>
        <v>175.52</v>
      </c>
    </row>
    <row r="84" spans="1:2">
      <c r="A84" s="176" t="s">
        <v>835</v>
      </c>
      <c r="B84" s="443">
        <v>170.52</v>
      </c>
    </row>
    <row r="85" spans="1:2" hidden="1">
      <c r="A85" s="176" t="s">
        <v>836</v>
      </c>
      <c r="B85" s="443"/>
    </row>
    <row r="86" spans="1:2" hidden="1">
      <c r="A86" s="176" t="s">
        <v>840</v>
      </c>
      <c r="B86" s="443"/>
    </row>
    <row r="87" spans="1:2">
      <c r="A87" s="176" t="s">
        <v>1470</v>
      </c>
      <c r="B87" s="443">
        <v>5</v>
      </c>
    </row>
    <row r="88" spans="1:2" hidden="1">
      <c r="A88" s="176" t="s">
        <v>877</v>
      </c>
      <c r="B88" s="443"/>
    </row>
    <row r="89" spans="1:2" hidden="1">
      <c r="A89" s="176" t="s">
        <v>835</v>
      </c>
      <c r="B89" s="443"/>
    </row>
    <row r="90" spans="1:2" hidden="1">
      <c r="A90" s="176" t="s">
        <v>836</v>
      </c>
      <c r="B90" s="443"/>
    </row>
    <row r="91" spans="1:2" hidden="1">
      <c r="A91" s="176" t="s">
        <v>878</v>
      </c>
      <c r="B91" s="443"/>
    </row>
    <row r="92" spans="1:2" hidden="1">
      <c r="A92" s="176" t="s">
        <v>840</v>
      </c>
      <c r="B92" s="443"/>
    </row>
    <row r="93" spans="1:2" hidden="1">
      <c r="A93" s="176" t="s">
        <v>879</v>
      </c>
      <c r="B93" s="443"/>
    </row>
    <row r="94" spans="1:2" hidden="1">
      <c r="A94" s="176" t="s">
        <v>880</v>
      </c>
      <c r="B94" s="443"/>
    </row>
    <row r="95" spans="1:2" hidden="1">
      <c r="A95" s="176" t="s">
        <v>835</v>
      </c>
      <c r="B95" s="443"/>
    </row>
    <row r="96" spans="1:2" hidden="1">
      <c r="A96" s="176" t="s">
        <v>840</v>
      </c>
      <c r="B96" s="443"/>
    </row>
    <row r="97" spans="1:2" hidden="1">
      <c r="A97" s="176" t="s">
        <v>881</v>
      </c>
      <c r="B97" s="443"/>
    </row>
    <row r="98" spans="1:2" hidden="1">
      <c r="A98" s="176" t="s">
        <v>835</v>
      </c>
      <c r="B98" s="443"/>
    </row>
    <row r="99" spans="1:2" hidden="1">
      <c r="A99" s="176" t="s">
        <v>836</v>
      </c>
      <c r="B99" s="443"/>
    </row>
    <row r="100" spans="1:2" hidden="1">
      <c r="A100" s="176" t="s">
        <v>882</v>
      </c>
      <c r="B100" s="443"/>
    </row>
    <row r="101" spans="1:2" hidden="1">
      <c r="A101" s="176" t="s">
        <v>840</v>
      </c>
      <c r="B101" s="443"/>
    </row>
    <row r="102" spans="1:2" hidden="1">
      <c r="A102" s="176" t="s">
        <v>883</v>
      </c>
      <c r="B102" s="443"/>
    </row>
    <row r="103" spans="1:2" hidden="1">
      <c r="A103" s="176" t="s">
        <v>835</v>
      </c>
      <c r="B103" s="443"/>
    </row>
    <row r="104" spans="1:2" hidden="1">
      <c r="A104" s="176" t="s">
        <v>836</v>
      </c>
      <c r="B104" s="443"/>
    </row>
    <row r="105" spans="1:2" hidden="1">
      <c r="A105" s="176" t="s">
        <v>203</v>
      </c>
      <c r="B105" s="443"/>
    </row>
    <row r="106" spans="1:2" hidden="1">
      <c r="A106" s="176" t="s">
        <v>884</v>
      </c>
      <c r="B106" s="443"/>
    </row>
    <row r="107" spans="1:2" hidden="1">
      <c r="A107" s="176" t="s">
        <v>835</v>
      </c>
      <c r="B107" s="443"/>
    </row>
    <row r="108" spans="1:2" hidden="1">
      <c r="A108" s="176" t="s">
        <v>836</v>
      </c>
      <c r="B108" s="443"/>
    </row>
    <row r="109" spans="1:2">
      <c r="A109" s="176" t="s">
        <v>885</v>
      </c>
      <c r="B109" s="443">
        <f>B110+B111</f>
        <v>2.52</v>
      </c>
    </row>
    <row r="110" spans="1:2" hidden="1">
      <c r="A110" s="176" t="s">
        <v>836</v>
      </c>
      <c r="B110" s="443"/>
    </row>
    <row r="111" spans="1:2">
      <c r="A111" s="176" t="s">
        <v>1471</v>
      </c>
      <c r="B111" s="443">
        <v>2.52</v>
      </c>
    </row>
    <row r="112" spans="1:2" hidden="1">
      <c r="A112" s="176" t="s">
        <v>886</v>
      </c>
      <c r="B112" s="443"/>
    </row>
    <row r="113" spans="1:2" hidden="1">
      <c r="A113" s="176" t="s">
        <v>209</v>
      </c>
      <c r="B113" s="443"/>
    </row>
    <row r="114" spans="1:2">
      <c r="A114" s="176" t="s">
        <v>1472</v>
      </c>
      <c r="B114" s="443">
        <f>B115+B118</f>
        <v>9.57</v>
      </c>
    </row>
    <row r="115" spans="1:2" hidden="1">
      <c r="A115" s="176" t="s">
        <v>887</v>
      </c>
      <c r="B115" s="443"/>
    </row>
    <row r="116" spans="1:2" hidden="1">
      <c r="A116" s="176" t="s">
        <v>888</v>
      </c>
      <c r="B116" s="443"/>
    </row>
    <row r="117" spans="1:2" hidden="1">
      <c r="A117" s="176" t="s">
        <v>889</v>
      </c>
      <c r="B117" s="443"/>
    </row>
    <row r="118" spans="1:2">
      <c r="A118" s="176" t="s">
        <v>890</v>
      </c>
      <c r="B118" s="443">
        <f>B119</f>
        <v>9.57</v>
      </c>
    </row>
    <row r="119" spans="1:2">
      <c r="A119" s="176" t="s">
        <v>215</v>
      </c>
      <c r="B119" s="443">
        <v>9.57</v>
      </c>
    </row>
    <row r="120" spans="1:2" hidden="1">
      <c r="A120" s="176" t="s">
        <v>1473</v>
      </c>
      <c r="B120" s="443"/>
    </row>
    <row r="121" spans="1:2" hidden="1">
      <c r="A121" s="176" t="s">
        <v>891</v>
      </c>
      <c r="B121" s="443"/>
    </row>
    <row r="122" spans="1:2" hidden="1">
      <c r="A122" s="176" t="s">
        <v>218</v>
      </c>
      <c r="B122" s="443"/>
    </row>
    <row r="123" spans="1:2" hidden="1">
      <c r="A123" s="176" t="s">
        <v>892</v>
      </c>
      <c r="B123" s="443"/>
    </row>
    <row r="124" spans="1:2" hidden="1">
      <c r="A124" s="176" t="s">
        <v>835</v>
      </c>
      <c r="B124" s="443"/>
    </row>
    <row r="125" spans="1:2" hidden="1">
      <c r="A125" s="176" t="s">
        <v>858</v>
      </c>
      <c r="B125" s="443"/>
    </row>
    <row r="126" spans="1:2" hidden="1">
      <c r="A126" s="176" t="s">
        <v>893</v>
      </c>
      <c r="B126" s="443"/>
    </row>
    <row r="127" spans="1:2" hidden="1">
      <c r="A127" s="176" t="s">
        <v>894</v>
      </c>
      <c r="B127" s="443"/>
    </row>
    <row r="128" spans="1:2" hidden="1">
      <c r="A128" s="176" t="s">
        <v>895</v>
      </c>
      <c r="B128" s="443"/>
    </row>
    <row r="129" spans="1:2" hidden="1">
      <c r="A129" s="176" t="s">
        <v>835</v>
      </c>
      <c r="B129" s="443"/>
    </row>
    <row r="130" spans="1:2" hidden="1">
      <c r="A130" s="176" t="s">
        <v>836</v>
      </c>
      <c r="B130" s="443"/>
    </row>
    <row r="131" spans="1:2" hidden="1">
      <c r="A131" s="176" t="s">
        <v>896</v>
      </c>
      <c r="B131" s="443"/>
    </row>
    <row r="132" spans="1:2" hidden="1">
      <c r="A132" s="176" t="s">
        <v>897</v>
      </c>
      <c r="B132" s="443"/>
    </row>
    <row r="133" spans="1:2" hidden="1">
      <c r="A133" s="176" t="s">
        <v>898</v>
      </c>
      <c r="B133" s="443"/>
    </row>
    <row r="134" spans="1:2" hidden="1">
      <c r="A134" s="176" t="s">
        <v>899</v>
      </c>
      <c r="B134" s="443"/>
    </row>
    <row r="135" spans="1:2" hidden="1">
      <c r="A135" s="176" t="s">
        <v>900</v>
      </c>
      <c r="B135" s="443"/>
    </row>
    <row r="136" spans="1:2" hidden="1">
      <c r="A136" s="176" t="s">
        <v>901</v>
      </c>
      <c r="B136" s="443"/>
    </row>
    <row r="137" spans="1:2" hidden="1">
      <c r="A137" s="176" t="s">
        <v>902</v>
      </c>
      <c r="B137" s="443"/>
    </row>
    <row r="138" spans="1:2" hidden="1">
      <c r="A138" s="176" t="s">
        <v>840</v>
      </c>
      <c r="B138" s="443"/>
    </row>
    <row r="139" spans="1:2" hidden="1">
      <c r="A139" s="176" t="s">
        <v>903</v>
      </c>
      <c r="B139" s="443"/>
    </row>
    <row r="140" spans="1:2" hidden="1">
      <c r="A140" s="176" t="s">
        <v>1474</v>
      </c>
      <c r="B140" s="443"/>
    </row>
    <row r="141" spans="1:2" hidden="1">
      <c r="A141" s="176" t="s">
        <v>904</v>
      </c>
      <c r="B141" s="443"/>
    </row>
    <row r="142" spans="1:2" hidden="1">
      <c r="A142" s="176" t="s">
        <v>835</v>
      </c>
      <c r="B142" s="443"/>
    </row>
    <row r="143" spans="1:2" hidden="1">
      <c r="A143" s="176" t="s">
        <v>836</v>
      </c>
      <c r="B143" s="443"/>
    </row>
    <row r="144" spans="1:2" hidden="1">
      <c r="A144" s="176" t="s">
        <v>905</v>
      </c>
      <c r="B144" s="443"/>
    </row>
    <row r="145" spans="1:2" hidden="1">
      <c r="A145" s="176" t="s">
        <v>906</v>
      </c>
      <c r="B145" s="443"/>
    </row>
    <row r="146" spans="1:2" hidden="1">
      <c r="A146" s="176" t="s">
        <v>907</v>
      </c>
      <c r="B146" s="443"/>
    </row>
    <row r="147" spans="1:2" hidden="1">
      <c r="A147" s="176" t="s">
        <v>908</v>
      </c>
      <c r="B147" s="443"/>
    </row>
    <row r="148" spans="1:2" hidden="1">
      <c r="A148" s="176" t="s">
        <v>909</v>
      </c>
      <c r="B148" s="443"/>
    </row>
    <row r="149" spans="1:2" hidden="1">
      <c r="A149" s="176" t="s">
        <v>910</v>
      </c>
      <c r="B149" s="443"/>
    </row>
    <row r="150" spans="1:2" hidden="1">
      <c r="A150" s="176" t="s">
        <v>911</v>
      </c>
      <c r="B150" s="443"/>
    </row>
    <row r="151" spans="1:2" hidden="1">
      <c r="A151" s="176" t="s">
        <v>912</v>
      </c>
      <c r="B151" s="443"/>
    </row>
    <row r="152" spans="1:2" hidden="1">
      <c r="A152" s="176" t="s">
        <v>913</v>
      </c>
      <c r="B152" s="443"/>
    </row>
    <row r="153" spans="1:2" hidden="1">
      <c r="A153" s="176" t="s">
        <v>914</v>
      </c>
      <c r="B153" s="443"/>
    </row>
    <row r="154" spans="1:2" hidden="1">
      <c r="A154" s="176" t="s">
        <v>915</v>
      </c>
      <c r="B154" s="443"/>
    </row>
    <row r="155" spans="1:2" hidden="1">
      <c r="A155" s="176" t="s">
        <v>916</v>
      </c>
      <c r="B155" s="443"/>
    </row>
    <row r="156" spans="1:2" hidden="1">
      <c r="A156" s="176" t="s">
        <v>917</v>
      </c>
      <c r="B156" s="443"/>
    </row>
    <row r="157" spans="1:2" hidden="1">
      <c r="A157" s="176" t="s">
        <v>918</v>
      </c>
      <c r="B157" s="443"/>
    </row>
    <row r="158" spans="1:2" hidden="1">
      <c r="A158" s="176" t="s">
        <v>919</v>
      </c>
      <c r="B158" s="443"/>
    </row>
    <row r="159" spans="1:2" hidden="1">
      <c r="A159" s="176" t="s">
        <v>920</v>
      </c>
      <c r="B159" s="443"/>
    </row>
    <row r="160" spans="1:2" hidden="1">
      <c r="A160" s="176" t="s">
        <v>921</v>
      </c>
      <c r="B160" s="443"/>
    </row>
    <row r="161" spans="1:2" hidden="1">
      <c r="A161" s="176" t="s">
        <v>922</v>
      </c>
      <c r="B161" s="443"/>
    </row>
    <row r="162" spans="1:2" hidden="1">
      <c r="A162" s="176" t="s">
        <v>923</v>
      </c>
      <c r="B162" s="443"/>
    </row>
    <row r="163" spans="1:2" hidden="1">
      <c r="A163" s="176" t="s">
        <v>258</v>
      </c>
      <c r="B163" s="443"/>
    </row>
    <row r="164" spans="1:2" hidden="1">
      <c r="A164" s="176" t="s">
        <v>1475</v>
      </c>
      <c r="B164" s="443">
        <f>B165+B167+B169+B171+B177</f>
        <v>0</v>
      </c>
    </row>
    <row r="165" spans="1:2" hidden="1">
      <c r="A165" s="176" t="s">
        <v>924</v>
      </c>
      <c r="B165" s="443"/>
    </row>
    <row r="166" spans="1:2" hidden="1">
      <c r="A166" s="176" t="s">
        <v>835</v>
      </c>
      <c r="B166" s="443"/>
    </row>
    <row r="167" spans="1:2" hidden="1">
      <c r="A167" s="176" t="s">
        <v>925</v>
      </c>
      <c r="B167" s="443"/>
    </row>
    <row r="168" spans="1:2" hidden="1">
      <c r="A168" s="176" t="s">
        <v>926</v>
      </c>
      <c r="B168" s="443"/>
    </row>
    <row r="169" spans="1:2" hidden="1">
      <c r="A169" s="176" t="s">
        <v>927</v>
      </c>
      <c r="B169" s="443"/>
    </row>
    <row r="170" spans="1:2" hidden="1">
      <c r="A170" s="176" t="s">
        <v>928</v>
      </c>
      <c r="B170" s="443"/>
    </row>
    <row r="171" spans="1:2" hidden="1">
      <c r="A171" s="176" t="s">
        <v>929</v>
      </c>
      <c r="B171" s="443">
        <f>B172+B173+B174+B175+B176</f>
        <v>0</v>
      </c>
    </row>
    <row r="172" spans="1:2" hidden="1">
      <c r="A172" s="176" t="s">
        <v>930</v>
      </c>
      <c r="B172" s="443"/>
    </row>
    <row r="173" spans="1:2" hidden="1">
      <c r="A173" s="176" t="s">
        <v>931</v>
      </c>
      <c r="B173" s="443"/>
    </row>
    <row r="174" spans="1:2" hidden="1">
      <c r="A174" s="176" t="s">
        <v>932</v>
      </c>
      <c r="B174" s="443"/>
    </row>
    <row r="175" spans="1:2" hidden="1">
      <c r="A175" s="176" t="s">
        <v>933</v>
      </c>
      <c r="B175" s="443"/>
    </row>
    <row r="176" spans="1:2" hidden="1">
      <c r="A176" s="176" t="s">
        <v>934</v>
      </c>
      <c r="B176" s="443"/>
    </row>
    <row r="177" spans="1:2" hidden="1">
      <c r="A177" s="176" t="s">
        <v>935</v>
      </c>
      <c r="B177" s="443"/>
    </row>
    <row r="178" spans="1:2" hidden="1">
      <c r="A178" s="176" t="s">
        <v>936</v>
      </c>
      <c r="B178" s="443"/>
    </row>
    <row r="179" spans="1:2" hidden="1">
      <c r="A179" s="176" t="s">
        <v>273</v>
      </c>
      <c r="B179" s="443"/>
    </row>
    <row r="180" spans="1:2">
      <c r="A180" s="176" t="s">
        <v>1476</v>
      </c>
      <c r="B180" s="443">
        <f>B181+B192+B195+B202+B205+B208</f>
        <v>180.03</v>
      </c>
    </row>
    <row r="181" spans="1:2">
      <c r="A181" s="176" t="s">
        <v>937</v>
      </c>
      <c r="B181" s="443">
        <f>B182+B183+B184+B185+B186+B187+B188+B189+B190+B191</f>
        <v>180.03</v>
      </c>
    </row>
    <row r="182" spans="1:2" hidden="1">
      <c r="A182" s="176" t="s">
        <v>835</v>
      </c>
      <c r="B182" s="443"/>
    </row>
    <row r="183" spans="1:2" hidden="1">
      <c r="A183" s="176" t="s">
        <v>938</v>
      </c>
      <c r="B183" s="443"/>
    </row>
    <row r="184" spans="1:2" hidden="1">
      <c r="A184" s="176" t="s">
        <v>939</v>
      </c>
      <c r="B184" s="443"/>
    </row>
    <row r="185" spans="1:2">
      <c r="A185" s="176" t="s">
        <v>940</v>
      </c>
      <c r="B185" s="443">
        <v>25</v>
      </c>
    </row>
    <row r="186" spans="1:2">
      <c r="A186" s="176" t="s">
        <v>941</v>
      </c>
      <c r="B186" s="443">
        <v>127.4</v>
      </c>
    </row>
    <row r="187" spans="1:2" hidden="1">
      <c r="A187" s="176" t="s">
        <v>942</v>
      </c>
      <c r="B187" s="443"/>
    </row>
    <row r="188" spans="1:2" hidden="1">
      <c r="A188" s="176" t="s">
        <v>943</v>
      </c>
      <c r="B188" s="443"/>
    </row>
    <row r="189" spans="1:2" hidden="1">
      <c r="A189" s="176" t="s">
        <v>944</v>
      </c>
      <c r="B189" s="443"/>
    </row>
    <row r="190" spans="1:2">
      <c r="A190" s="176" t="s">
        <v>945</v>
      </c>
      <c r="B190" s="443">
        <v>27.63</v>
      </c>
    </row>
    <row r="191" spans="1:2" hidden="1">
      <c r="A191" s="176" t="s">
        <v>946</v>
      </c>
      <c r="B191" s="443"/>
    </row>
    <row r="192" spans="1:2" hidden="1">
      <c r="A192" s="176" t="s">
        <v>947</v>
      </c>
      <c r="B192" s="443"/>
    </row>
    <row r="193" spans="1:2" hidden="1">
      <c r="A193" s="176" t="s">
        <v>948</v>
      </c>
      <c r="B193" s="443"/>
    </row>
    <row r="194" spans="1:2" hidden="1">
      <c r="A194" s="176" t="s">
        <v>949</v>
      </c>
      <c r="B194" s="443"/>
    </row>
    <row r="195" spans="1:2" hidden="1">
      <c r="A195" s="176" t="s">
        <v>950</v>
      </c>
      <c r="B195" s="443"/>
    </row>
    <row r="196" spans="1:2" hidden="1">
      <c r="A196" s="176" t="s">
        <v>951</v>
      </c>
      <c r="B196" s="443"/>
    </row>
    <row r="197" spans="1:2" hidden="1">
      <c r="A197" s="176" t="s">
        <v>952</v>
      </c>
      <c r="B197" s="443"/>
    </row>
    <row r="198" spans="1:2" hidden="1">
      <c r="A198" s="176" t="s">
        <v>953</v>
      </c>
      <c r="B198" s="443"/>
    </row>
    <row r="199" spans="1:2" hidden="1">
      <c r="A199" s="176" t="s">
        <v>954</v>
      </c>
      <c r="B199" s="443"/>
    </row>
    <row r="200" spans="1:2" hidden="1">
      <c r="A200" s="176" t="s">
        <v>955</v>
      </c>
      <c r="B200" s="443"/>
    </row>
    <row r="201" spans="1:2" hidden="1">
      <c r="A201" s="176" t="s">
        <v>956</v>
      </c>
      <c r="B201" s="443"/>
    </row>
    <row r="202" spans="1:2" hidden="1">
      <c r="A202" s="176" t="s">
        <v>957</v>
      </c>
      <c r="B202" s="443"/>
    </row>
    <row r="203" spans="1:2" hidden="1">
      <c r="A203" s="176" t="s">
        <v>958</v>
      </c>
      <c r="B203" s="443"/>
    </row>
    <row r="204" spans="1:2" hidden="1">
      <c r="A204" s="176" t="s">
        <v>959</v>
      </c>
      <c r="B204" s="443"/>
    </row>
    <row r="205" spans="1:2" hidden="1">
      <c r="A205" s="176" t="s">
        <v>960</v>
      </c>
      <c r="B205" s="443"/>
    </row>
    <row r="206" spans="1:2" hidden="1">
      <c r="A206" s="176" t="s">
        <v>961</v>
      </c>
      <c r="B206" s="443"/>
    </row>
    <row r="207" spans="1:2" hidden="1">
      <c r="A207" s="176" t="s">
        <v>962</v>
      </c>
      <c r="B207" s="443"/>
    </row>
    <row r="208" spans="1:2" hidden="1">
      <c r="A208" s="176" t="s">
        <v>963</v>
      </c>
      <c r="B208" s="443"/>
    </row>
    <row r="209" spans="1:2" hidden="1">
      <c r="A209" s="176" t="s">
        <v>964</v>
      </c>
      <c r="B209" s="443"/>
    </row>
    <row r="210" spans="1:2">
      <c r="A210" s="176" t="s">
        <v>1477</v>
      </c>
      <c r="B210" s="443">
        <f>B211+B221+B228+B233+B235+B239+B246+B251+B259+B262+B265+B268+B271+B278</f>
        <v>419.61000000000007</v>
      </c>
    </row>
    <row r="211" spans="1:2">
      <c r="A211" s="176" t="s">
        <v>965</v>
      </c>
      <c r="B211" s="443">
        <f>B212+B213+B214+B215+B216+B217+B218+B219+B220</f>
        <v>37.479999999999997</v>
      </c>
    </row>
    <row r="212" spans="1:2" hidden="1">
      <c r="A212" s="176" t="s">
        <v>835</v>
      </c>
      <c r="B212" s="443"/>
    </row>
    <row r="213" spans="1:2" hidden="1">
      <c r="A213" s="176" t="s">
        <v>836</v>
      </c>
      <c r="B213" s="443"/>
    </row>
    <row r="214" spans="1:2" hidden="1">
      <c r="A214" s="176" t="s">
        <v>966</v>
      </c>
      <c r="B214" s="443"/>
    </row>
    <row r="215" spans="1:2" hidden="1">
      <c r="A215" s="176" t="s">
        <v>967</v>
      </c>
      <c r="B215" s="443"/>
    </row>
    <row r="216" spans="1:2" hidden="1">
      <c r="A216" s="176" t="s">
        <v>858</v>
      </c>
      <c r="B216" s="443"/>
    </row>
    <row r="217" spans="1:2">
      <c r="A217" s="176" t="s">
        <v>968</v>
      </c>
      <c r="B217" s="443">
        <v>37.479999999999997</v>
      </c>
    </row>
    <row r="218" spans="1:2" hidden="1">
      <c r="A218" s="176" t="s">
        <v>969</v>
      </c>
      <c r="B218" s="443"/>
    </row>
    <row r="219" spans="1:2" hidden="1">
      <c r="A219" s="176" t="s">
        <v>970</v>
      </c>
      <c r="B219" s="443"/>
    </row>
    <row r="220" spans="1:2" hidden="1">
      <c r="A220" s="176" t="s">
        <v>971</v>
      </c>
      <c r="B220" s="443"/>
    </row>
    <row r="221" spans="1:2">
      <c r="A221" s="176" t="s">
        <v>972</v>
      </c>
      <c r="B221" s="443">
        <f>B222+B223+B224+B225+B226+B227</f>
        <v>100.13</v>
      </c>
    </row>
    <row r="222" spans="1:2" hidden="1">
      <c r="A222" s="176" t="s">
        <v>835</v>
      </c>
      <c r="B222" s="443"/>
    </row>
    <row r="223" spans="1:2" hidden="1">
      <c r="A223" s="176" t="s">
        <v>836</v>
      </c>
      <c r="B223" s="443"/>
    </row>
    <row r="224" spans="1:2" hidden="1">
      <c r="A224" s="176" t="s">
        <v>973</v>
      </c>
      <c r="B224" s="443"/>
    </row>
    <row r="225" spans="1:2" hidden="1">
      <c r="A225" s="176" t="s">
        <v>974</v>
      </c>
      <c r="B225" s="443"/>
    </row>
    <row r="226" spans="1:2">
      <c r="A226" s="176" t="s">
        <v>975</v>
      </c>
      <c r="B226" s="443">
        <v>100.13</v>
      </c>
    </row>
    <row r="227" spans="1:2" hidden="1">
      <c r="A227" s="176" t="s">
        <v>976</v>
      </c>
      <c r="B227" s="443"/>
    </row>
    <row r="228" spans="1:2">
      <c r="A228" s="176" t="s">
        <v>977</v>
      </c>
      <c r="B228" s="443">
        <f>B229+B230+B231+B232</f>
        <v>216.56</v>
      </c>
    </row>
    <row r="229" spans="1:2" hidden="1">
      <c r="A229" s="176" t="s">
        <v>978</v>
      </c>
      <c r="B229" s="443"/>
    </row>
    <row r="230" spans="1:2">
      <c r="A230" s="176" t="s">
        <v>979</v>
      </c>
      <c r="B230" s="443">
        <v>89.65</v>
      </c>
    </row>
    <row r="231" spans="1:2">
      <c r="A231" s="176" t="s">
        <v>980</v>
      </c>
      <c r="B231" s="443">
        <v>44.83</v>
      </c>
    </row>
    <row r="232" spans="1:2">
      <c r="A232" s="176" t="s">
        <v>981</v>
      </c>
      <c r="B232" s="443">
        <v>82.08</v>
      </c>
    </row>
    <row r="233" spans="1:2" hidden="1">
      <c r="A233" s="176" t="s">
        <v>982</v>
      </c>
      <c r="B233" s="443"/>
    </row>
    <row r="234" spans="1:2" hidden="1">
      <c r="A234" s="176" t="s">
        <v>983</v>
      </c>
      <c r="B234" s="443"/>
    </row>
    <row r="235" spans="1:2" hidden="1">
      <c r="A235" s="176" t="s">
        <v>984</v>
      </c>
      <c r="B235" s="443"/>
    </row>
    <row r="236" spans="1:2" hidden="1">
      <c r="A236" s="176" t="s">
        <v>985</v>
      </c>
      <c r="B236" s="443"/>
    </row>
    <row r="237" spans="1:2" hidden="1">
      <c r="A237" s="176" t="s">
        <v>986</v>
      </c>
      <c r="B237" s="443"/>
    </row>
    <row r="238" spans="1:2" hidden="1">
      <c r="A238" s="176" t="s">
        <v>987</v>
      </c>
      <c r="B238" s="443"/>
    </row>
    <row r="239" spans="1:2" hidden="1">
      <c r="A239" s="176" t="s">
        <v>988</v>
      </c>
      <c r="B239" s="443"/>
    </row>
    <row r="240" spans="1:2" hidden="1">
      <c r="A240" s="176" t="s">
        <v>989</v>
      </c>
      <c r="B240" s="443"/>
    </row>
    <row r="241" spans="1:2" hidden="1">
      <c r="A241" s="176" t="s">
        <v>990</v>
      </c>
      <c r="B241" s="443"/>
    </row>
    <row r="242" spans="1:2" hidden="1">
      <c r="A242" s="176" t="s">
        <v>991</v>
      </c>
      <c r="B242" s="443"/>
    </row>
    <row r="243" spans="1:2" hidden="1">
      <c r="A243" s="176" t="s">
        <v>992</v>
      </c>
      <c r="B243" s="443"/>
    </row>
    <row r="244" spans="1:2" hidden="1">
      <c r="A244" s="176" t="s">
        <v>993</v>
      </c>
      <c r="B244" s="443"/>
    </row>
    <row r="245" spans="1:2" hidden="1">
      <c r="A245" s="176" t="s">
        <v>994</v>
      </c>
      <c r="B245" s="443"/>
    </row>
    <row r="246" spans="1:2" hidden="1">
      <c r="A246" s="176" t="s">
        <v>995</v>
      </c>
      <c r="B246" s="443"/>
    </row>
    <row r="247" spans="1:2" hidden="1">
      <c r="A247" s="176" t="s">
        <v>996</v>
      </c>
      <c r="B247" s="443"/>
    </row>
    <row r="248" spans="1:2" hidden="1">
      <c r="A248" s="176" t="s">
        <v>997</v>
      </c>
      <c r="B248" s="443"/>
    </row>
    <row r="249" spans="1:2" hidden="1">
      <c r="A249" s="176" t="s">
        <v>998</v>
      </c>
      <c r="B249" s="443"/>
    </row>
    <row r="250" spans="1:2" hidden="1">
      <c r="A250" s="176" t="s">
        <v>999</v>
      </c>
      <c r="B250" s="443"/>
    </row>
    <row r="251" spans="1:2">
      <c r="A251" s="176" t="s">
        <v>1000</v>
      </c>
      <c r="B251" s="443">
        <f>B252+B253+B254+B255+B256+B257+B258</f>
        <v>2.6</v>
      </c>
    </row>
    <row r="252" spans="1:2" hidden="1">
      <c r="A252" s="176" t="s">
        <v>835</v>
      </c>
      <c r="B252" s="443"/>
    </row>
    <row r="253" spans="1:2" hidden="1">
      <c r="A253" s="176" t="s">
        <v>1001</v>
      </c>
      <c r="B253" s="443"/>
    </row>
    <row r="254" spans="1:2" hidden="1">
      <c r="A254" s="176" t="s">
        <v>1002</v>
      </c>
      <c r="B254" s="443"/>
    </row>
    <row r="255" spans="1:2" hidden="1">
      <c r="A255" s="176" t="s">
        <v>1003</v>
      </c>
      <c r="B255" s="443"/>
    </row>
    <row r="256" spans="1:2" hidden="1">
      <c r="A256" s="176" t="s">
        <v>1004</v>
      </c>
      <c r="B256" s="443"/>
    </row>
    <row r="257" spans="1:2">
      <c r="A257" s="176" t="s">
        <v>1005</v>
      </c>
      <c r="B257" s="443">
        <v>2.6</v>
      </c>
    </row>
    <row r="258" spans="1:2" hidden="1">
      <c r="A258" s="176" t="s">
        <v>1006</v>
      </c>
      <c r="B258" s="443"/>
    </row>
    <row r="259" spans="1:2" hidden="1">
      <c r="A259" s="176" t="s">
        <v>1007</v>
      </c>
      <c r="B259" s="443"/>
    </row>
    <row r="260" spans="1:2" hidden="1">
      <c r="A260" s="176" t="s">
        <v>1008</v>
      </c>
      <c r="B260" s="443"/>
    </row>
    <row r="261" spans="1:2" hidden="1">
      <c r="A261" s="176" t="s">
        <v>1009</v>
      </c>
      <c r="B261" s="443"/>
    </row>
    <row r="262" spans="1:2">
      <c r="A262" s="176" t="s">
        <v>1010</v>
      </c>
      <c r="B262" s="443">
        <f>B263+B264</f>
        <v>13.16</v>
      </c>
    </row>
    <row r="263" spans="1:2">
      <c r="A263" s="176" t="s">
        <v>1011</v>
      </c>
      <c r="B263" s="443">
        <v>13.16</v>
      </c>
    </row>
    <row r="264" spans="1:2" hidden="1">
      <c r="A264" s="176" t="s">
        <v>1012</v>
      </c>
      <c r="B264" s="443"/>
    </row>
    <row r="265" spans="1:2">
      <c r="A265" s="176" t="s">
        <v>1013</v>
      </c>
      <c r="B265" s="443">
        <v>5.99</v>
      </c>
    </row>
    <row r="266" spans="1:2">
      <c r="A266" s="176" t="s">
        <v>1499</v>
      </c>
      <c r="B266" s="443">
        <v>5.48</v>
      </c>
    </row>
    <row r="267" spans="1:2">
      <c r="A267" s="176" t="s">
        <v>1014</v>
      </c>
      <c r="B267" s="443">
        <v>0.51</v>
      </c>
    </row>
    <row r="268" spans="1:2">
      <c r="A268" s="176" t="s">
        <v>1015</v>
      </c>
      <c r="B268" s="443">
        <f>B269+B270</f>
        <v>3.22</v>
      </c>
    </row>
    <row r="269" spans="1:2">
      <c r="A269" s="176" t="s">
        <v>1478</v>
      </c>
      <c r="B269" s="443">
        <v>3.22</v>
      </c>
    </row>
    <row r="270" spans="1:2" hidden="1">
      <c r="A270" s="176" t="s">
        <v>1016</v>
      </c>
      <c r="B270" s="443"/>
    </row>
    <row r="271" spans="1:2">
      <c r="A271" s="176" t="s">
        <v>1017</v>
      </c>
      <c r="B271" s="443">
        <f>B272+B273+B274+B275+B276+B277</f>
        <v>37.229999999999997</v>
      </c>
    </row>
    <row r="272" spans="1:2" hidden="1">
      <c r="A272" s="176" t="s">
        <v>835</v>
      </c>
      <c r="B272" s="443"/>
    </row>
    <row r="273" spans="1:2" hidden="1">
      <c r="A273" s="176" t="s">
        <v>836</v>
      </c>
      <c r="B273" s="443"/>
    </row>
    <row r="274" spans="1:2" hidden="1">
      <c r="A274" s="176" t="s">
        <v>1018</v>
      </c>
      <c r="B274" s="443"/>
    </row>
    <row r="275" spans="1:2" hidden="1">
      <c r="A275" s="176" t="s">
        <v>1019</v>
      </c>
      <c r="B275" s="443"/>
    </row>
    <row r="276" spans="1:2">
      <c r="A276" s="176" t="s">
        <v>840</v>
      </c>
      <c r="B276" s="443">
        <v>37.229999999999997</v>
      </c>
    </row>
    <row r="277" spans="1:2" hidden="1">
      <c r="A277" s="176" t="s">
        <v>1020</v>
      </c>
      <c r="B277" s="443"/>
    </row>
    <row r="278" spans="1:2">
      <c r="A278" s="176" t="s">
        <v>1021</v>
      </c>
      <c r="B278" s="443">
        <v>3.24</v>
      </c>
    </row>
    <row r="279" spans="1:2">
      <c r="A279" s="176" t="s">
        <v>371</v>
      </c>
      <c r="B279" s="443">
        <v>3.24</v>
      </c>
    </row>
    <row r="280" spans="1:2">
      <c r="A280" s="176" t="s">
        <v>1479</v>
      </c>
      <c r="B280" s="443">
        <f>B281+B285+B291+B295+B301+B303+B306+B311+B313+B316+B318+B323</f>
        <v>109.64</v>
      </c>
    </row>
    <row r="281" spans="1:2">
      <c r="A281" s="176" t="s">
        <v>1022</v>
      </c>
      <c r="B281" s="443">
        <f>B282+B283+B284</f>
        <v>18.36</v>
      </c>
    </row>
    <row r="282" spans="1:2">
      <c r="A282" s="176" t="s">
        <v>835</v>
      </c>
      <c r="B282" s="443">
        <v>18.36</v>
      </c>
    </row>
    <row r="283" spans="1:2" hidden="1">
      <c r="A283" s="176" t="s">
        <v>836</v>
      </c>
      <c r="B283" s="443"/>
    </row>
    <row r="284" spans="1:2" hidden="1">
      <c r="A284" s="176" t="s">
        <v>1023</v>
      </c>
      <c r="B284" s="443"/>
    </row>
    <row r="285" spans="1:2" hidden="1">
      <c r="A285" s="176" t="s">
        <v>1024</v>
      </c>
      <c r="B285" s="443"/>
    </row>
    <row r="286" spans="1:2" hidden="1">
      <c r="A286" s="176" t="s">
        <v>1025</v>
      </c>
      <c r="B286" s="443"/>
    </row>
    <row r="287" spans="1:2" hidden="1">
      <c r="A287" s="176" t="s">
        <v>1026</v>
      </c>
      <c r="B287" s="443"/>
    </row>
    <row r="288" spans="1:2" hidden="1">
      <c r="A288" s="176" t="s">
        <v>1027</v>
      </c>
      <c r="B288" s="443"/>
    </row>
    <row r="289" spans="1:2" hidden="1">
      <c r="A289" s="176" t="s">
        <v>1028</v>
      </c>
      <c r="B289" s="443"/>
    </row>
    <row r="290" spans="1:2" hidden="1">
      <c r="A290" s="176" t="s">
        <v>1029</v>
      </c>
      <c r="B290" s="443"/>
    </row>
    <row r="291" spans="1:2" hidden="1">
      <c r="A291" s="176" t="s">
        <v>1030</v>
      </c>
      <c r="B291" s="443"/>
    </row>
    <row r="292" spans="1:2" hidden="1">
      <c r="A292" s="176" t="s">
        <v>1031</v>
      </c>
      <c r="B292" s="443"/>
    </row>
    <row r="293" spans="1:2" hidden="1">
      <c r="A293" s="176" t="s">
        <v>1032</v>
      </c>
      <c r="B293" s="443"/>
    </row>
    <row r="294" spans="1:2" hidden="1">
      <c r="A294" s="176" t="s">
        <v>1033</v>
      </c>
      <c r="B294" s="443"/>
    </row>
    <row r="295" spans="1:2" hidden="1">
      <c r="A295" s="176" t="s">
        <v>1034</v>
      </c>
      <c r="B295" s="443"/>
    </row>
    <row r="296" spans="1:2" hidden="1">
      <c r="A296" s="176" t="s">
        <v>1035</v>
      </c>
      <c r="B296" s="443"/>
    </row>
    <row r="297" spans="1:2" hidden="1">
      <c r="A297" s="176" t="s">
        <v>1036</v>
      </c>
      <c r="B297" s="443"/>
    </row>
    <row r="298" spans="1:2" hidden="1">
      <c r="A298" s="176" t="s">
        <v>1037</v>
      </c>
      <c r="B298" s="443"/>
    </row>
    <row r="299" spans="1:2" hidden="1">
      <c r="A299" s="176" t="s">
        <v>1038</v>
      </c>
      <c r="B299" s="443"/>
    </row>
    <row r="300" spans="1:2" hidden="1">
      <c r="A300" s="176" t="s">
        <v>1039</v>
      </c>
      <c r="B300" s="443"/>
    </row>
    <row r="301" spans="1:2" hidden="1">
      <c r="A301" s="176" t="s">
        <v>1040</v>
      </c>
      <c r="B301" s="443"/>
    </row>
    <row r="302" spans="1:2" hidden="1">
      <c r="A302" s="176" t="s">
        <v>1041</v>
      </c>
      <c r="B302" s="443"/>
    </row>
    <row r="303" spans="1:2" hidden="1">
      <c r="A303" s="176" t="s">
        <v>1042</v>
      </c>
      <c r="B303" s="443"/>
    </row>
    <row r="304" spans="1:2" hidden="1">
      <c r="A304" s="176" t="s">
        <v>1043</v>
      </c>
      <c r="B304" s="443"/>
    </row>
    <row r="305" spans="1:2" hidden="1">
      <c r="A305" s="176" t="s">
        <v>1044</v>
      </c>
      <c r="B305" s="443"/>
    </row>
    <row r="306" spans="1:2">
      <c r="A306" s="176" t="s">
        <v>1045</v>
      </c>
      <c r="B306" s="443">
        <f>B307+B308+B309+B310</f>
        <v>86.03</v>
      </c>
    </row>
    <row r="307" spans="1:2">
      <c r="A307" s="176" t="s">
        <v>1046</v>
      </c>
      <c r="B307" s="443">
        <v>23.39</v>
      </c>
    </row>
    <row r="308" spans="1:2">
      <c r="A308" s="176" t="s">
        <v>1047</v>
      </c>
      <c r="B308" s="443">
        <v>24.24</v>
      </c>
    </row>
    <row r="309" spans="1:2">
      <c r="A309" s="176" t="s">
        <v>1048</v>
      </c>
      <c r="B309" s="443">
        <v>28.31</v>
      </c>
    </row>
    <row r="310" spans="1:2">
      <c r="A310" s="176" t="s">
        <v>1049</v>
      </c>
      <c r="B310" s="443">
        <v>10.09</v>
      </c>
    </row>
    <row r="311" spans="1:2" hidden="1">
      <c r="A311" s="176" t="s">
        <v>1050</v>
      </c>
      <c r="B311" s="443"/>
    </row>
    <row r="312" spans="1:2" hidden="1">
      <c r="A312" s="176" t="s">
        <v>1051</v>
      </c>
      <c r="B312" s="443"/>
    </row>
    <row r="313" spans="1:2" hidden="1">
      <c r="A313" s="176" t="s">
        <v>1052</v>
      </c>
      <c r="B313" s="443"/>
    </row>
    <row r="314" spans="1:2" hidden="1">
      <c r="A314" s="176" t="s">
        <v>1053</v>
      </c>
      <c r="B314" s="443"/>
    </row>
    <row r="315" spans="1:2" hidden="1">
      <c r="A315" s="176" t="s">
        <v>1054</v>
      </c>
      <c r="B315" s="443"/>
    </row>
    <row r="316" spans="1:2" hidden="1">
      <c r="A316" s="176" t="s">
        <v>1055</v>
      </c>
      <c r="B316" s="443"/>
    </row>
    <row r="317" spans="1:2" hidden="1">
      <c r="A317" s="176" t="s">
        <v>1056</v>
      </c>
      <c r="B317" s="443"/>
    </row>
    <row r="318" spans="1:2" hidden="1">
      <c r="A318" s="176" t="s">
        <v>1057</v>
      </c>
      <c r="B318" s="443"/>
    </row>
    <row r="319" spans="1:2" hidden="1">
      <c r="A319" s="176" t="s">
        <v>835</v>
      </c>
      <c r="B319" s="443"/>
    </row>
    <row r="320" spans="1:2" hidden="1">
      <c r="A320" s="176" t="s">
        <v>836</v>
      </c>
      <c r="B320" s="443"/>
    </row>
    <row r="321" spans="1:2" hidden="1">
      <c r="A321" s="176" t="s">
        <v>840</v>
      </c>
      <c r="B321" s="443"/>
    </row>
    <row r="322" spans="1:2" hidden="1">
      <c r="A322" s="176" t="s">
        <v>1058</v>
      </c>
      <c r="B322" s="443"/>
    </row>
    <row r="323" spans="1:2">
      <c r="A323" s="176" t="s">
        <v>1059</v>
      </c>
      <c r="B323" s="443">
        <f>B324</f>
        <v>5.25</v>
      </c>
    </row>
    <row r="324" spans="1:2">
      <c r="A324" s="176" t="s">
        <v>413</v>
      </c>
      <c r="B324" s="443">
        <v>5.25</v>
      </c>
    </row>
    <row r="325" spans="1:2">
      <c r="A325" s="176" t="s">
        <v>1480</v>
      </c>
      <c r="B325" s="443">
        <f>B326+B330+B332+B336+B339+B342+B344+B347</f>
        <v>0</v>
      </c>
    </row>
    <row r="326" spans="1:2" hidden="1">
      <c r="A326" s="176" t="s">
        <v>1060</v>
      </c>
      <c r="B326" s="443"/>
    </row>
    <row r="327" spans="1:2" hidden="1">
      <c r="A327" s="176" t="s">
        <v>835</v>
      </c>
      <c r="B327" s="443"/>
    </row>
    <row r="328" spans="1:2" hidden="1">
      <c r="A328" s="176" t="s">
        <v>1061</v>
      </c>
      <c r="B328" s="443"/>
    </row>
    <row r="329" spans="1:2" hidden="1">
      <c r="A329" s="176" t="s">
        <v>1062</v>
      </c>
      <c r="B329" s="443"/>
    </row>
    <row r="330" spans="1:2" hidden="1">
      <c r="A330" s="176" t="s">
        <v>1063</v>
      </c>
      <c r="B330" s="443"/>
    </row>
    <row r="331" spans="1:2" hidden="1">
      <c r="A331" s="176" t="s">
        <v>1064</v>
      </c>
      <c r="B331" s="443"/>
    </row>
    <row r="332" spans="1:2">
      <c r="A332" s="176" t="s">
        <v>1065</v>
      </c>
      <c r="B332" s="443">
        <f>B333+B334+B335</f>
        <v>0</v>
      </c>
    </row>
    <row r="333" spans="1:2" hidden="1">
      <c r="A333" s="176" t="s">
        <v>1066</v>
      </c>
      <c r="B333" s="443"/>
    </row>
    <row r="334" spans="1:2" hidden="1">
      <c r="A334" s="176" t="s">
        <v>1067</v>
      </c>
      <c r="B334" s="443"/>
    </row>
    <row r="335" spans="1:2" hidden="1">
      <c r="A335" s="176" t="s">
        <v>1068</v>
      </c>
      <c r="B335" s="443"/>
    </row>
    <row r="336" spans="1:2" hidden="1">
      <c r="A336" s="176" t="s">
        <v>1069</v>
      </c>
      <c r="B336" s="443"/>
    </row>
    <row r="337" spans="1:2" hidden="1">
      <c r="A337" s="176" t="s">
        <v>1070</v>
      </c>
      <c r="B337" s="443"/>
    </row>
    <row r="338" spans="1:2" hidden="1">
      <c r="A338" s="176" t="s">
        <v>1071</v>
      </c>
      <c r="B338" s="443"/>
    </row>
    <row r="339" spans="1:2" hidden="1">
      <c r="A339" s="176" t="s">
        <v>1072</v>
      </c>
      <c r="B339" s="443"/>
    </row>
    <row r="340" spans="1:2" hidden="1">
      <c r="A340" s="176" t="s">
        <v>1073</v>
      </c>
      <c r="B340" s="443"/>
    </row>
    <row r="341" spans="1:2" hidden="1">
      <c r="A341" s="176" t="s">
        <v>1074</v>
      </c>
      <c r="B341" s="443"/>
    </row>
    <row r="342" spans="1:2" hidden="1">
      <c r="A342" s="176" t="s">
        <v>1075</v>
      </c>
      <c r="B342" s="443"/>
    </row>
    <row r="343" spans="1:2" hidden="1">
      <c r="A343" s="176" t="s">
        <v>432</v>
      </c>
      <c r="B343" s="443"/>
    </row>
    <row r="344" spans="1:2" hidden="1">
      <c r="A344" s="176" t="s">
        <v>1076</v>
      </c>
      <c r="B344" s="443"/>
    </row>
    <row r="345" spans="1:2" hidden="1">
      <c r="A345" s="176" t="s">
        <v>1077</v>
      </c>
      <c r="B345" s="443"/>
    </row>
    <row r="346" spans="1:2" hidden="1">
      <c r="A346" s="176" t="s">
        <v>1078</v>
      </c>
      <c r="B346" s="443"/>
    </row>
    <row r="347" spans="1:2" hidden="1">
      <c r="A347" s="176" t="s">
        <v>1079</v>
      </c>
      <c r="B347" s="443"/>
    </row>
    <row r="348" spans="1:2" hidden="1">
      <c r="A348" s="176" t="s">
        <v>440</v>
      </c>
      <c r="B348" s="443"/>
    </row>
    <row r="349" spans="1:2">
      <c r="A349" s="176" t="s">
        <v>1481</v>
      </c>
      <c r="B349" s="443">
        <f>B350+B357+B359+B362+B364+B366</f>
        <v>145.15</v>
      </c>
    </row>
    <row r="350" spans="1:2">
      <c r="A350" s="176" t="s">
        <v>1080</v>
      </c>
      <c r="B350" s="443">
        <f>B351+B352+B353+B354+B355+B356</f>
        <v>27.67</v>
      </c>
    </row>
    <row r="351" spans="1:2">
      <c r="A351" s="176" t="s">
        <v>835</v>
      </c>
      <c r="B351" s="443">
        <v>13.04</v>
      </c>
    </row>
    <row r="352" spans="1:2" hidden="1">
      <c r="A352" s="176" t="s">
        <v>836</v>
      </c>
      <c r="B352" s="443"/>
    </row>
    <row r="353" spans="1:2">
      <c r="A353" s="176" t="s">
        <v>1081</v>
      </c>
      <c r="B353" s="443">
        <v>14.63</v>
      </c>
    </row>
    <row r="354" spans="1:2" hidden="1">
      <c r="A354" s="176" t="s">
        <v>1082</v>
      </c>
      <c r="B354" s="443"/>
    </row>
    <row r="355" spans="1:2" hidden="1">
      <c r="A355" s="176" t="s">
        <v>1083</v>
      </c>
      <c r="B355" s="443"/>
    </row>
    <row r="356" spans="1:2" hidden="1">
      <c r="A356" s="176" t="s">
        <v>1084</v>
      </c>
      <c r="B356" s="443"/>
    </row>
    <row r="357" spans="1:2">
      <c r="A357" s="176" t="s">
        <v>1482</v>
      </c>
      <c r="B357" s="443">
        <f>B358</f>
        <v>15.87</v>
      </c>
    </row>
    <row r="358" spans="1:2">
      <c r="A358" s="176" t="s">
        <v>1483</v>
      </c>
      <c r="B358" s="443">
        <v>15.87</v>
      </c>
    </row>
    <row r="359" spans="1:2">
      <c r="A359" s="176" t="s">
        <v>1085</v>
      </c>
      <c r="B359" s="443">
        <f>B360+B361</f>
        <v>20.57</v>
      </c>
    </row>
    <row r="360" spans="1:2">
      <c r="A360" s="176" t="s">
        <v>1484</v>
      </c>
      <c r="B360" s="443">
        <v>20.57</v>
      </c>
    </row>
    <row r="361" spans="1:2" hidden="1">
      <c r="A361" s="176" t="s">
        <v>1086</v>
      </c>
      <c r="B361" s="443"/>
    </row>
    <row r="362" spans="1:2">
      <c r="A362" s="176" t="s">
        <v>1087</v>
      </c>
      <c r="B362" s="443">
        <f>B363</f>
        <v>81.040000000000006</v>
      </c>
    </row>
    <row r="363" spans="1:2">
      <c r="A363" s="176" t="s">
        <v>452</v>
      </c>
      <c r="B363" s="443">
        <v>81.040000000000006</v>
      </c>
    </row>
    <row r="364" spans="1:2" hidden="1">
      <c r="A364" s="176" t="s">
        <v>1088</v>
      </c>
      <c r="B364" s="443"/>
    </row>
    <row r="365" spans="1:2" hidden="1">
      <c r="A365" s="176" t="s">
        <v>454</v>
      </c>
      <c r="B365" s="443"/>
    </row>
    <row r="366" spans="1:2">
      <c r="A366" s="176" t="s">
        <v>1089</v>
      </c>
      <c r="B366" s="443">
        <f>B367</f>
        <v>0</v>
      </c>
    </row>
    <row r="367" spans="1:2" hidden="1">
      <c r="A367" s="176" t="s">
        <v>456</v>
      </c>
      <c r="B367" s="443"/>
    </row>
    <row r="368" spans="1:2">
      <c r="A368" s="176" t="s">
        <v>1485</v>
      </c>
      <c r="B368" s="443">
        <f>B369+B383+B395+B410+B413+B416+B420</f>
        <v>613.17000000000007</v>
      </c>
    </row>
    <row r="369" spans="1:2">
      <c r="A369" s="176" t="s">
        <v>1090</v>
      </c>
      <c r="B369" s="443">
        <f>B370+B371+B372+B373+B374+B375+B376+B377+B378+B379+B380+B381+B382</f>
        <v>306.04000000000002</v>
      </c>
    </row>
    <row r="370" spans="1:2" hidden="1">
      <c r="A370" s="176" t="s">
        <v>835</v>
      </c>
      <c r="B370" s="443"/>
    </row>
    <row r="371" spans="1:2">
      <c r="A371" s="176" t="s">
        <v>840</v>
      </c>
      <c r="B371" s="443">
        <v>306.04000000000002</v>
      </c>
    </row>
    <row r="372" spans="1:2" hidden="1">
      <c r="A372" s="176" t="s">
        <v>1091</v>
      </c>
      <c r="B372" s="443"/>
    </row>
    <row r="373" spans="1:2" hidden="1">
      <c r="A373" s="176" t="s">
        <v>1092</v>
      </c>
      <c r="B373" s="443"/>
    </row>
    <row r="374" spans="1:2" hidden="1">
      <c r="A374" s="176" t="s">
        <v>1093</v>
      </c>
      <c r="B374" s="443"/>
    </row>
    <row r="375" spans="1:2" hidden="1">
      <c r="A375" s="176" t="s">
        <v>1094</v>
      </c>
      <c r="B375" s="443"/>
    </row>
    <row r="376" spans="1:2" hidden="1">
      <c r="A376" s="176" t="s">
        <v>1095</v>
      </c>
      <c r="B376" s="443"/>
    </row>
    <row r="377" spans="1:2" hidden="1">
      <c r="A377" s="176" t="s">
        <v>1486</v>
      </c>
      <c r="B377" s="443"/>
    </row>
    <row r="378" spans="1:2" hidden="1">
      <c r="A378" s="176" t="s">
        <v>1096</v>
      </c>
      <c r="B378" s="443"/>
    </row>
    <row r="379" spans="1:2" hidden="1">
      <c r="A379" s="176" t="s">
        <v>1097</v>
      </c>
      <c r="B379" s="443"/>
    </row>
    <row r="380" spans="1:2" hidden="1">
      <c r="A380" s="176" t="s">
        <v>1098</v>
      </c>
      <c r="B380" s="443"/>
    </row>
    <row r="381" spans="1:2" hidden="1">
      <c r="A381" s="176" t="s">
        <v>1099</v>
      </c>
      <c r="B381" s="443"/>
    </row>
    <row r="382" spans="1:2" hidden="1">
      <c r="A382" s="176" t="s">
        <v>1100</v>
      </c>
      <c r="B382" s="443"/>
    </row>
    <row r="383" spans="1:2" hidden="1">
      <c r="A383" s="176" t="s">
        <v>1101</v>
      </c>
      <c r="B383" s="443">
        <f>B384+B385+B386+B387+B388+B389+B390+B391+B392+B393+B394</f>
        <v>0</v>
      </c>
    </row>
    <row r="384" spans="1:2" hidden="1">
      <c r="A384" s="176" t="s">
        <v>835</v>
      </c>
      <c r="B384" s="443"/>
    </row>
    <row r="385" spans="1:2" hidden="1">
      <c r="A385" s="176" t="s">
        <v>1102</v>
      </c>
      <c r="B385" s="443"/>
    </row>
    <row r="386" spans="1:2" hidden="1">
      <c r="A386" s="176" t="s">
        <v>1103</v>
      </c>
      <c r="B386" s="443"/>
    </row>
    <row r="387" spans="1:2" hidden="1">
      <c r="A387" s="176" t="s">
        <v>1104</v>
      </c>
      <c r="B387" s="443"/>
    </row>
    <row r="388" spans="1:2" hidden="1">
      <c r="A388" s="176" t="s">
        <v>1105</v>
      </c>
      <c r="B388" s="443"/>
    </row>
    <row r="389" spans="1:2" hidden="1">
      <c r="A389" s="176" t="s">
        <v>1106</v>
      </c>
      <c r="B389" s="443"/>
    </row>
    <row r="390" spans="1:2" hidden="1">
      <c r="A390" s="176" t="s">
        <v>1107</v>
      </c>
      <c r="B390" s="443"/>
    </row>
    <row r="391" spans="1:2" hidden="1">
      <c r="A391" s="176" t="s">
        <v>1108</v>
      </c>
      <c r="B391" s="443"/>
    </row>
    <row r="392" spans="1:2" hidden="1">
      <c r="A392" s="176" t="s">
        <v>1109</v>
      </c>
      <c r="B392" s="443"/>
    </row>
    <row r="393" spans="1:2" hidden="1">
      <c r="A393" s="176" t="s">
        <v>1110</v>
      </c>
      <c r="B393" s="443"/>
    </row>
    <row r="394" spans="1:2" hidden="1">
      <c r="A394" s="176" t="s">
        <v>1111</v>
      </c>
      <c r="B394" s="443"/>
    </row>
    <row r="395" spans="1:2" hidden="1">
      <c r="A395" s="176" t="s">
        <v>1112</v>
      </c>
      <c r="B395" s="443">
        <f>B396+B397+B398+B399+B400+B401+B402+B403+B404+B405+B406+B407+B408+B409</f>
        <v>0</v>
      </c>
    </row>
    <row r="396" spans="1:2" hidden="1">
      <c r="A396" s="176" t="s">
        <v>835</v>
      </c>
      <c r="B396" s="443"/>
    </row>
    <row r="397" spans="1:2" hidden="1">
      <c r="A397" s="176" t="s">
        <v>836</v>
      </c>
      <c r="B397" s="443"/>
    </row>
    <row r="398" spans="1:2" hidden="1">
      <c r="A398" s="176" t="s">
        <v>1113</v>
      </c>
      <c r="B398" s="443"/>
    </row>
    <row r="399" spans="1:2" hidden="1">
      <c r="A399" s="176" t="s">
        <v>1114</v>
      </c>
      <c r="B399" s="443"/>
    </row>
    <row r="400" spans="1:2" hidden="1">
      <c r="A400" s="176" t="s">
        <v>1115</v>
      </c>
      <c r="B400" s="443"/>
    </row>
    <row r="401" spans="1:2" hidden="1">
      <c r="A401" s="176" t="s">
        <v>1116</v>
      </c>
      <c r="B401" s="443"/>
    </row>
    <row r="402" spans="1:2" hidden="1">
      <c r="A402" s="176" t="s">
        <v>1117</v>
      </c>
      <c r="B402" s="443"/>
    </row>
    <row r="403" spans="1:2" hidden="1">
      <c r="A403" s="176" t="s">
        <v>1118</v>
      </c>
      <c r="B403" s="443"/>
    </row>
    <row r="404" spans="1:2" hidden="1">
      <c r="A404" s="176" t="s">
        <v>1119</v>
      </c>
      <c r="B404" s="443"/>
    </row>
    <row r="405" spans="1:2" hidden="1">
      <c r="A405" s="176" t="s">
        <v>1120</v>
      </c>
      <c r="B405" s="443"/>
    </row>
    <row r="406" spans="1:2" hidden="1">
      <c r="A406" s="176" t="s">
        <v>1487</v>
      </c>
      <c r="B406" s="443"/>
    </row>
    <row r="407" spans="1:2" hidden="1">
      <c r="A407" s="176" t="s">
        <v>1121</v>
      </c>
      <c r="B407" s="443"/>
    </row>
    <row r="408" spans="1:2" hidden="1">
      <c r="A408" s="176" t="s">
        <v>1122</v>
      </c>
      <c r="B408" s="443"/>
    </row>
    <row r="409" spans="1:2" hidden="1">
      <c r="A409" s="176" t="s">
        <v>1123</v>
      </c>
      <c r="B409" s="443"/>
    </row>
    <row r="410" spans="1:2" hidden="1">
      <c r="A410" s="176" t="s">
        <v>1124</v>
      </c>
      <c r="B410" s="443">
        <f>B411+B412</f>
        <v>0</v>
      </c>
    </row>
    <row r="411" spans="1:2" hidden="1">
      <c r="A411" s="176" t="s">
        <v>1125</v>
      </c>
      <c r="B411" s="443"/>
    </row>
    <row r="412" spans="1:2" hidden="1">
      <c r="A412" s="176" t="s">
        <v>1126</v>
      </c>
      <c r="B412" s="443"/>
    </row>
    <row r="413" spans="1:2">
      <c r="A413" s="176" t="s">
        <v>1127</v>
      </c>
      <c r="B413" s="443">
        <f>B414+B415</f>
        <v>307.13</v>
      </c>
    </row>
    <row r="414" spans="1:2">
      <c r="A414" s="176" t="s">
        <v>1128</v>
      </c>
      <c r="B414" s="443">
        <v>111.36</v>
      </c>
    </row>
    <row r="415" spans="1:2">
      <c r="A415" s="176" t="s">
        <v>1129</v>
      </c>
      <c r="B415" s="443">
        <v>195.77</v>
      </c>
    </row>
    <row r="416" spans="1:2" hidden="1">
      <c r="A416" s="176" t="s">
        <v>1130</v>
      </c>
      <c r="B416" s="443"/>
    </row>
    <row r="417" spans="1:2" hidden="1">
      <c r="A417" s="176" t="s">
        <v>1131</v>
      </c>
      <c r="B417" s="443"/>
    </row>
    <row r="418" spans="1:2" hidden="1">
      <c r="A418" s="176" t="s">
        <v>1132</v>
      </c>
      <c r="B418" s="443"/>
    </row>
    <row r="419" spans="1:2" hidden="1">
      <c r="A419" s="176" t="s">
        <v>1133</v>
      </c>
      <c r="B419" s="443"/>
    </row>
    <row r="420" spans="1:2" hidden="1">
      <c r="A420" s="176" t="s">
        <v>1134</v>
      </c>
      <c r="B420" s="443"/>
    </row>
    <row r="421" spans="1:2" hidden="1">
      <c r="A421" s="176" t="s">
        <v>1135</v>
      </c>
      <c r="B421" s="443"/>
    </row>
    <row r="422" spans="1:2">
      <c r="A422" s="176" t="s">
        <v>1488</v>
      </c>
      <c r="B422" s="443">
        <f>B423+B434+B436+B438+B441</f>
        <v>7.78</v>
      </c>
    </row>
    <row r="423" spans="1:2">
      <c r="A423" s="176" t="s">
        <v>1136</v>
      </c>
      <c r="B423" s="443">
        <f>B424+B425+B426+B427+B428+B429+B430+B431+B432+B433</f>
        <v>7.78</v>
      </c>
    </row>
    <row r="424" spans="1:2" hidden="1">
      <c r="A424" s="176" t="s">
        <v>835</v>
      </c>
      <c r="B424" s="443"/>
    </row>
    <row r="425" spans="1:2" hidden="1">
      <c r="A425" s="176" t="s">
        <v>1137</v>
      </c>
      <c r="B425" s="443"/>
    </row>
    <row r="426" spans="1:2">
      <c r="A426" s="176" t="s">
        <v>1138</v>
      </c>
      <c r="B426" s="443">
        <v>7.78</v>
      </c>
    </row>
    <row r="427" spans="1:2" hidden="1">
      <c r="A427" s="176" t="s">
        <v>1139</v>
      </c>
      <c r="B427" s="443"/>
    </row>
    <row r="428" spans="1:2" hidden="1">
      <c r="A428" s="176" t="s">
        <v>1140</v>
      </c>
      <c r="B428" s="443"/>
    </row>
    <row r="429" spans="1:2" hidden="1">
      <c r="A429" s="176" t="s">
        <v>1141</v>
      </c>
      <c r="B429" s="443"/>
    </row>
    <row r="430" spans="1:2" hidden="1">
      <c r="A430" s="176" t="s">
        <v>1142</v>
      </c>
      <c r="B430" s="443"/>
    </row>
    <row r="431" spans="1:2" hidden="1">
      <c r="A431" s="176" t="s">
        <v>1143</v>
      </c>
      <c r="B431" s="443"/>
    </row>
    <row r="432" spans="1:2" hidden="1">
      <c r="A432" s="176" t="s">
        <v>1144</v>
      </c>
      <c r="B432" s="443"/>
    </row>
    <row r="433" spans="1:2" hidden="1">
      <c r="A433" s="176" t="s">
        <v>1145</v>
      </c>
      <c r="B433" s="443"/>
    </row>
    <row r="434" spans="1:2" hidden="1">
      <c r="A434" s="176" t="s">
        <v>1146</v>
      </c>
      <c r="B434" s="443"/>
    </row>
    <row r="435" spans="1:2" hidden="1">
      <c r="A435" s="176" t="s">
        <v>1147</v>
      </c>
      <c r="B435" s="443"/>
    </row>
    <row r="436" spans="1:2" hidden="1">
      <c r="A436" s="176" t="s">
        <v>1148</v>
      </c>
      <c r="B436" s="443"/>
    </row>
    <row r="437" spans="1:2" hidden="1">
      <c r="A437" s="176" t="s">
        <v>1149</v>
      </c>
      <c r="B437" s="443"/>
    </row>
    <row r="438" spans="1:2" hidden="1">
      <c r="A438" s="176" t="s">
        <v>1150</v>
      </c>
      <c r="B438" s="443"/>
    </row>
    <row r="439" spans="1:2" hidden="1">
      <c r="A439" s="176" t="s">
        <v>1151</v>
      </c>
      <c r="B439" s="443"/>
    </row>
    <row r="440" spans="1:2" hidden="1">
      <c r="A440" s="176" t="s">
        <v>1152</v>
      </c>
      <c r="B440" s="443"/>
    </row>
    <row r="441" spans="1:2" hidden="1">
      <c r="A441" s="176" t="s">
        <v>1153</v>
      </c>
      <c r="B441" s="443"/>
    </row>
    <row r="442" spans="1:2" hidden="1">
      <c r="A442" s="176" t="s">
        <v>526</v>
      </c>
      <c r="B442" s="443"/>
    </row>
    <row r="443" spans="1:2" hidden="1">
      <c r="A443" s="176" t="s">
        <v>1489</v>
      </c>
      <c r="B443" s="443"/>
    </row>
    <row r="444" spans="1:2" hidden="1">
      <c r="A444" s="176" t="s">
        <v>1154</v>
      </c>
      <c r="B444" s="443"/>
    </row>
    <row r="445" spans="1:2" hidden="1">
      <c r="A445" s="176" t="s">
        <v>836</v>
      </c>
      <c r="B445" s="443"/>
    </row>
    <row r="446" spans="1:2" hidden="1">
      <c r="A446" s="176" t="s">
        <v>1001</v>
      </c>
      <c r="B446" s="443"/>
    </row>
    <row r="447" spans="1:2" hidden="1">
      <c r="A447" s="176" t="s">
        <v>1155</v>
      </c>
      <c r="B447" s="443"/>
    </row>
    <row r="448" spans="1:2" hidden="1">
      <c r="A448" s="176" t="s">
        <v>1156</v>
      </c>
      <c r="B448" s="443"/>
    </row>
    <row r="449" spans="1:2" hidden="1">
      <c r="A449" s="176" t="s">
        <v>1157</v>
      </c>
      <c r="B449" s="443"/>
    </row>
    <row r="450" spans="1:2" hidden="1">
      <c r="A450" s="176" t="s">
        <v>1158</v>
      </c>
      <c r="B450" s="443"/>
    </row>
    <row r="451" spans="1:2" hidden="1">
      <c r="A451" s="176" t="s">
        <v>835</v>
      </c>
      <c r="B451" s="443"/>
    </row>
    <row r="452" spans="1:2" hidden="1">
      <c r="A452" s="176" t="s">
        <v>836</v>
      </c>
      <c r="B452" s="443"/>
    </row>
    <row r="453" spans="1:2" hidden="1">
      <c r="A453" s="176" t="s">
        <v>1159</v>
      </c>
      <c r="B453" s="443"/>
    </row>
    <row r="454" spans="1:2" hidden="1">
      <c r="A454" s="176" t="s">
        <v>1160</v>
      </c>
      <c r="B454" s="443"/>
    </row>
    <row r="455" spans="1:2" hidden="1">
      <c r="A455" s="176" t="s">
        <v>835</v>
      </c>
      <c r="B455" s="443"/>
    </row>
    <row r="456" spans="1:2" hidden="1">
      <c r="A456" s="176" t="s">
        <v>1161</v>
      </c>
      <c r="B456" s="443"/>
    </row>
    <row r="457" spans="1:2" hidden="1">
      <c r="A457" s="176" t="s">
        <v>1162</v>
      </c>
      <c r="B457" s="443"/>
    </row>
    <row r="458" spans="1:2" hidden="1">
      <c r="A458" s="176" t="s">
        <v>1163</v>
      </c>
      <c r="B458" s="443"/>
    </row>
    <row r="459" spans="1:2" hidden="1">
      <c r="A459" s="176" t="s">
        <v>1164</v>
      </c>
      <c r="B459" s="443"/>
    </row>
    <row r="460" spans="1:2" hidden="1">
      <c r="A460" s="176" t="s">
        <v>1165</v>
      </c>
      <c r="B460" s="443"/>
    </row>
    <row r="461" spans="1:2" hidden="1">
      <c r="A461" s="176" t="s">
        <v>1166</v>
      </c>
      <c r="B461" s="443"/>
    </row>
    <row r="462" spans="1:2" hidden="1">
      <c r="A462" s="176" t="s">
        <v>1490</v>
      </c>
      <c r="B462" s="443"/>
    </row>
    <row r="463" spans="1:2" hidden="1">
      <c r="A463" s="176" t="s">
        <v>1167</v>
      </c>
      <c r="B463" s="443"/>
    </row>
    <row r="464" spans="1:2" hidden="1">
      <c r="A464" s="176" t="s">
        <v>835</v>
      </c>
      <c r="B464" s="443"/>
    </row>
    <row r="465" spans="1:2" hidden="1">
      <c r="A465" s="176" t="s">
        <v>1168</v>
      </c>
      <c r="B465" s="443"/>
    </row>
    <row r="466" spans="1:2" hidden="1">
      <c r="A466" s="176" t="s">
        <v>1169</v>
      </c>
      <c r="B466" s="443"/>
    </row>
    <row r="467" spans="1:2" hidden="1">
      <c r="A467" s="176" t="s">
        <v>1170</v>
      </c>
      <c r="B467" s="443"/>
    </row>
    <row r="468" spans="1:2" hidden="1">
      <c r="A468" s="176" t="s">
        <v>1171</v>
      </c>
      <c r="B468" s="443"/>
    </row>
    <row r="469" spans="1:2" hidden="1">
      <c r="A469" s="176" t="s">
        <v>547</v>
      </c>
      <c r="B469" s="443"/>
    </row>
    <row r="470" spans="1:2" hidden="1">
      <c r="A470" s="176" t="s">
        <v>1491</v>
      </c>
      <c r="B470" s="443"/>
    </row>
    <row r="471" spans="1:2" hidden="1">
      <c r="A471" s="176" t="s">
        <v>1172</v>
      </c>
      <c r="B471" s="443"/>
    </row>
    <row r="472" spans="1:2" hidden="1">
      <c r="A472" s="176" t="s">
        <v>836</v>
      </c>
      <c r="B472" s="443"/>
    </row>
    <row r="473" spans="1:2" hidden="1">
      <c r="A473" s="176" t="s">
        <v>1173</v>
      </c>
      <c r="B473" s="443"/>
    </row>
    <row r="474" spans="1:2" hidden="1">
      <c r="A474" s="176" t="s">
        <v>1174</v>
      </c>
      <c r="B474" s="443"/>
    </row>
    <row r="475" spans="1:2" hidden="1">
      <c r="A475" s="176" t="s">
        <v>1492</v>
      </c>
      <c r="B475" s="443"/>
    </row>
    <row r="476" spans="1:2" hidden="1">
      <c r="A476" s="176" t="s">
        <v>1175</v>
      </c>
      <c r="B476" s="443"/>
    </row>
    <row r="477" spans="1:2" hidden="1">
      <c r="A477" s="176" t="s">
        <v>1176</v>
      </c>
      <c r="B477" s="443"/>
    </row>
    <row r="478" spans="1:2" hidden="1">
      <c r="A478" s="176" t="s">
        <v>840</v>
      </c>
      <c r="B478" s="443"/>
    </row>
    <row r="479" spans="1:2" hidden="1">
      <c r="A479" s="176" t="s">
        <v>1177</v>
      </c>
      <c r="B479" s="443"/>
    </row>
    <row r="480" spans="1:2" hidden="1">
      <c r="A480" s="176" t="s">
        <v>1178</v>
      </c>
      <c r="B480" s="443"/>
    </row>
    <row r="481" spans="1:2" hidden="1">
      <c r="A481" s="176" t="s">
        <v>1179</v>
      </c>
      <c r="B481" s="443"/>
    </row>
    <row r="482" spans="1:2" hidden="1">
      <c r="A482" s="176" t="s">
        <v>1180</v>
      </c>
      <c r="B482" s="443"/>
    </row>
    <row r="483" spans="1:2" hidden="1">
      <c r="A483" s="176" t="s">
        <v>1181</v>
      </c>
      <c r="B483" s="443"/>
    </row>
    <row r="484" spans="1:2" hidden="1">
      <c r="A484" s="176" t="s">
        <v>563</v>
      </c>
      <c r="B484" s="443"/>
    </row>
    <row r="485" spans="1:2">
      <c r="A485" s="176" t="s">
        <v>1493</v>
      </c>
      <c r="B485" s="443">
        <f>B486+B494+B496</f>
        <v>105.65</v>
      </c>
    </row>
    <row r="486" spans="1:2" hidden="1">
      <c r="A486" s="176" t="s">
        <v>1182</v>
      </c>
      <c r="B486" s="443"/>
    </row>
    <row r="487" spans="1:2" hidden="1">
      <c r="A487" s="176" t="s">
        <v>1183</v>
      </c>
      <c r="B487" s="443"/>
    </row>
    <row r="488" spans="1:2" hidden="1">
      <c r="A488" s="176" t="s">
        <v>1184</v>
      </c>
      <c r="B488" s="443"/>
    </row>
    <row r="489" spans="1:2" hidden="1">
      <c r="A489" s="176" t="s">
        <v>1185</v>
      </c>
      <c r="B489" s="443"/>
    </row>
    <row r="490" spans="1:2" hidden="1">
      <c r="A490" s="176" t="s">
        <v>1186</v>
      </c>
      <c r="B490" s="443"/>
    </row>
    <row r="491" spans="1:2" hidden="1">
      <c r="A491" s="176" t="s">
        <v>1187</v>
      </c>
      <c r="B491" s="443"/>
    </row>
    <row r="492" spans="1:2" hidden="1">
      <c r="A492" s="176" t="s">
        <v>1188</v>
      </c>
      <c r="B492" s="443"/>
    </row>
    <row r="493" spans="1:2" hidden="1">
      <c r="A493" s="176" t="s">
        <v>1189</v>
      </c>
      <c r="B493" s="443"/>
    </row>
    <row r="494" spans="1:2">
      <c r="A494" s="176" t="s">
        <v>1190</v>
      </c>
      <c r="B494" s="443">
        <f>B495</f>
        <v>105.65</v>
      </c>
    </row>
    <row r="495" spans="1:2">
      <c r="A495" s="176" t="s">
        <v>1191</v>
      </c>
      <c r="B495" s="443">
        <v>105.65</v>
      </c>
    </row>
    <row r="496" spans="1:2" hidden="1">
      <c r="A496" s="176" t="s">
        <v>1192</v>
      </c>
      <c r="B496" s="443"/>
    </row>
    <row r="497" spans="1:2" hidden="1">
      <c r="A497" s="176" t="s">
        <v>1193</v>
      </c>
      <c r="B497" s="443"/>
    </row>
    <row r="498" spans="1:2" hidden="1">
      <c r="A498" s="176" t="s">
        <v>1494</v>
      </c>
      <c r="B498" s="443"/>
    </row>
    <row r="499" spans="1:2" hidden="1">
      <c r="A499" s="176" t="s">
        <v>1194</v>
      </c>
      <c r="B499" s="443"/>
    </row>
    <row r="500" spans="1:2" hidden="1">
      <c r="A500" s="176" t="s">
        <v>1195</v>
      </c>
      <c r="B500" s="443"/>
    </row>
    <row r="501" spans="1:2" hidden="1">
      <c r="A501" s="176" t="s">
        <v>1196</v>
      </c>
      <c r="B501" s="443"/>
    </row>
    <row r="502" spans="1:2" hidden="1">
      <c r="A502" s="176" t="s">
        <v>1197</v>
      </c>
      <c r="B502" s="443"/>
    </row>
    <row r="503" spans="1:2">
      <c r="A503" s="176" t="s">
        <v>1495</v>
      </c>
      <c r="B503" s="443">
        <f>B504+B511+B513+B517+B519+B522</f>
        <v>33.700000000000003</v>
      </c>
    </row>
    <row r="504" spans="1:2">
      <c r="A504" s="176" t="s">
        <v>1198</v>
      </c>
      <c r="B504" s="443">
        <f>B505+B506+B507+B508+B509+B510</f>
        <v>31.6</v>
      </c>
    </row>
    <row r="505" spans="1:2">
      <c r="A505" s="176" t="s">
        <v>835</v>
      </c>
      <c r="B505" s="443">
        <v>31.6</v>
      </c>
    </row>
    <row r="506" spans="1:2" hidden="1">
      <c r="A506" s="176" t="s">
        <v>1199</v>
      </c>
      <c r="B506" s="443"/>
    </row>
    <row r="507" spans="1:2" hidden="1">
      <c r="A507" s="176" t="s">
        <v>1200</v>
      </c>
      <c r="B507" s="443"/>
    </row>
    <row r="508" spans="1:2" hidden="1">
      <c r="A508" s="176" t="s">
        <v>1201</v>
      </c>
      <c r="B508" s="443"/>
    </row>
    <row r="509" spans="1:2" hidden="1">
      <c r="A509" s="176" t="s">
        <v>1202</v>
      </c>
      <c r="B509" s="443"/>
    </row>
    <row r="510" spans="1:2" hidden="1">
      <c r="A510" s="176" t="s">
        <v>1203</v>
      </c>
      <c r="B510" s="443"/>
    </row>
    <row r="511" spans="1:2" hidden="1">
      <c r="A511" s="176" t="s">
        <v>1204</v>
      </c>
      <c r="B511" s="443"/>
    </row>
    <row r="512" spans="1:2" hidden="1">
      <c r="A512" s="176" t="s">
        <v>1205</v>
      </c>
      <c r="B512" s="443"/>
    </row>
    <row r="513" spans="1:2" hidden="1">
      <c r="A513" s="176" t="s">
        <v>1206</v>
      </c>
      <c r="B513" s="443"/>
    </row>
    <row r="514" spans="1:2" hidden="1">
      <c r="A514" s="176" t="s">
        <v>835</v>
      </c>
      <c r="B514" s="443"/>
    </row>
    <row r="515" spans="1:2" hidden="1">
      <c r="A515" s="176" t="s">
        <v>836</v>
      </c>
      <c r="B515" s="443"/>
    </row>
    <row r="516" spans="1:2" hidden="1">
      <c r="A516" s="176" t="s">
        <v>840</v>
      </c>
      <c r="B516" s="443"/>
    </row>
    <row r="517" spans="1:2">
      <c r="A517" s="176" t="s">
        <v>1207</v>
      </c>
      <c r="B517" s="443">
        <f>B518</f>
        <v>2.1</v>
      </c>
    </row>
    <row r="518" spans="1:2">
      <c r="A518" s="176" t="s">
        <v>1208</v>
      </c>
      <c r="B518" s="443">
        <v>2.1</v>
      </c>
    </row>
    <row r="519" spans="1:2" hidden="1">
      <c r="A519" s="176" t="s">
        <v>1209</v>
      </c>
      <c r="B519" s="443"/>
    </row>
    <row r="520" spans="1:2" hidden="1">
      <c r="A520" s="176" t="s">
        <v>1210</v>
      </c>
      <c r="B520" s="443"/>
    </row>
    <row r="521" spans="1:2" hidden="1">
      <c r="A521" s="176" t="s">
        <v>1211</v>
      </c>
      <c r="B521" s="443"/>
    </row>
    <row r="522" spans="1:2" hidden="1">
      <c r="A522" s="176" t="s">
        <v>1212</v>
      </c>
      <c r="B522" s="443"/>
    </row>
    <row r="523" spans="1:2">
      <c r="A523" s="176" t="s">
        <v>1496</v>
      </c>
      <c r="B523" s="443">
        <v>55</v>
      </c>
    </row>
    <row r="524" spans="1:2">
      <c r="A524" s="176" t="s">
        <v>1497</v>
      </c>
      <c r="B524" s="443">
        <f>B525+B526</f>
        <v>137.75</v>
      </c>
    </row>
    <row r="525" spans="1:2">
      <c r="A525" s="176" t="s">
        <v>1213</v>
      </c>
      <c r="B525" s="443">
        <v>50</v>
      </c>
    </row>
    <row r="526" spans="1:2">
      <c r="A526" s="176" t="s">
        <v>1214</v>
      </c>
      <c r="B526" s="443">
        <f>B527</f>
        <v>87.75</v>
      </c>
    </row>
    <row r="527" spans="1:2">
      <c r="A527" s="176" t="s">
        <v>591</v>
      </c>
      <c r="B527" s="443">
        <v>87.75</v>
      </c>
    </row>
    <row r="528" spans="1:2">
      <c r="A528" s="488" t="s">
        <v>1498</v>
      </c>
      <c r="B528" s="488"/>
    </row>
    <row r="529" spans="2:2">
      <c r="B529" s="446"/>
    </row>
  </sheetData>
  <mergeCells count="4">
    <mergeCell ref="A1:B1"/>
    <mergeCell ref="A2:B2"/>
    <mergeCell ref="A3:B3"/>
    <mergeCell ref="A528:B528"/>
  </mergeCells>
  <phoneticPr fontId="83"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tabColor rgb="FF7030A0"/>
  </sheetPr>
  <dimension ref="A1:D33"/>
  <sheetViews>
    <sheetView showZeros="0" topLeftCell="A7" workbookViewId="0">
      <selection activeCell="D30" sqref="D30"/>
    </sheetView>
  </sheetViews>
  <sheetFormatPr defaultColWidth="9" defaultRowHeight="12.75"/>
  <cols>
    <col min="1" max="1" width="37" style="163" customWidth="1"/>
    <col min="2" max="4" width="18.125" style="164" customWidth="1"/>
    <col min="5" max="5" width="16.5" style="163" customWidth="1"/>
    <col min="6" max="16384" width="9" style="163"/>
  </cols>
  <sheetData>
    <row r="1" spans="1:4" ht="20.25" customHeight="1">
      <c r="A1" s="465" t="s">
        <v>1215</v>
      </c>
      <c r="B1" s="465"/>
      <c r="C1" s="465"/>
      <c r="D1" s="465"/>
    </row>
    <row r="2" spans="1:4" ht="29.25" customHeight="1">
      <c r="A2" s="468" t="s">
        <v>832</v>
      </c>
      <c r="B2" s="468"/>
      <c r="C2" s="468"/>
      <c r="D2" s="468"/>
    </row>
    <row r="3" spans="1:4" ht="18" customHeight="1">
      <c r="A3" s="492" t="s">
        <v>1216</v>
      </c>
      <c r="B3" s="492"/>
      <c r="C3" s="492"/>
      <c r="D3" s="492"/>
    </row>
    <row r="4" spans="1:4" ht="21" customHeight="1">
      <c r="A4" s="493"/>
      <c r="B4" s="493"/>
      <c r="C4" s="493"/>
      <c r="D4" s="165" t="s">
        <v>2</v>
      </c>
    </row>
    <row r="5" spans="1:4" s="162" customFormat="1" ht="24" customHeight="1">
      <c r="A5" s="491" t="s">
        <v>1217</v>
      </c>
      <c r="B5" s="494" t="s">
        <v>1218</v>
      </c>
      <c r="C5" s="494"/>
      <c r="D5" s="494"/>
    </row>
    <row r="6" spans="1:4" s="162" customFormat="1" ht="24" customHeight="1">
      <c r="A6" s="491"/>
      <c r="B6" s="167" t="s">
        <v>1219</v>
      </c>
      <c r="C6" s="167" t="s">
        <v>1220</v>
      </c>
      <c r="D6" s="167" t="s">
        <v>1221</v>
      </c>
    </row>
    <row r="7" spans="1:4" ht="24" customHeight="1">
      <c r="A7" s="166" t="s">
        <v>72</v>
      </c>
      <c r="B7" s="447">
        <f>C7+D7</f>
        <v>2766.77</v>
      </c>
      <c r="C7" s="447">
        <f t="shared" ref="C7:D7" si="0">SUM(C8:C32)</f>
        <v>1670.72</v>
      </c>
      <c r="D7" s="447">
        <f t="shared" si="0"/>
        <v>1096.05</v>
      </c>
    </row>
    <row r="8" spans="1:4" ht="20.100000000000001" customHeight="1">
      <c r="A8" s="168" t="s">
        <v>34</v>
      </c>
      <c r="B8" s="447">
        <f t="shared" ref="B8:B32" si="1">C8+D8</f>
        <v>949.72</v>
      </c>
      <c r="C8" s="448">
        <v>633.20000000000005</v>
      </c>
      <c r="D8" s="448">
        <v>316.52</v>
      </c>
    </row>
    <row r="9" spans="1:4" ht="20.100000000000001" customHeight="1">
      <c r="A9" s="168" t="s">
        <v>35</v>
      </c>
      <c r="B9" s="447">
        <f t="shared" si="1"/>
        <v>0</v>
      </c>
      <c r="C9" s="449"/>
      <c r="D9" s="448"/>
    </row>
    <row r="10" spans="1:4" ht="20.100000000000001" customHeight="1">
      <c r="A10" s="168" t="s">
        <v>36</v>
      </c>
      <c r="B10" s="447">
        <f t="shared" si="1"/>
        <v>9.57</v>
      </c>
      <c r="C10" s="450"/>
      <c r="D10" s="448">
        <v>9.57</v>
      </c>
    </row>
    <row r="11" spans="1:4" ht="20.100000000000001" customHeight="1">
      <c r="A11" s="168" t="s">
        <v>37</v>
      </c>
      <c r="B11" s="447">
        <f t="shared" si="1"/>
        <v>0</v>
      </c>
      <c r="C11" s="448"/>
      <c r="D11" s="448"/>
    </row>
    <row r="12" spans="1:4" ht="20.100000000000001" customHeight="1">
      <c r="A12" s="168" t="s">
        <v>38</v>
      </c>
      <c r="B12" s="447">
        <f t="shared" si="1"/>
        <v>0</v>
      </c>
      <c r="C12" s="448"/>
      <c r="D12" s="448"/>
    </row>
    <row r="13" spans="1:4" ht="20.100000000000001" customHeight="1">
      <c r="A13" s="168" t="s">
        <v>39</v>
      </c>
      <c r="B13" s="447">
        <f t="shared" si="1"/>
        <v>0</v>
      </c>
      <c r="C13" s="448"/>
      <c r="D13" s="448"/>
    </row>
    <row r="14" spans="1:4" ht="20.100000000000001" customHeight="1">
      <c r="A14" s="169" t="s">
        <v>40</v>
      </c>
      <c r="B14" s="447">
        <f t="shared" si="1"/>
        <v>180.03</v>
      </c>
      <c r="C14" s="451">
        <v>155.03</v>
      </c>
      <c r="D14" s="451">
        <v>25</v>
      </c>
    </row>
    <row r="15" spans="1:4" ht="20.100000000000001" customHeight="1">
      <c r="A15" s="169" t="s">
        <v>41</v>
      </c>
      <c r="B15" s="447">
        <f t="shared" si="1"/>
        <v>419.61</v>
      </c>
      <c r="C15" s="451">
        <v>291.27</v>
      </c>
      <c r="D15" s="451">
        <v>128.34</v>
      </c>
    </row>
    <row r="16" spans="1:4" ht="20.100000000000001" customHeight="1">
      <c r="A16" s="169" t="s">
        <v>42</v>
      </c>
      <c r="B16" s="447">
        <f t="shared" si="1"/>
        <v>109.64</v>
      </c>
      <c r="C16" s="451">
        <v>104.39</v>
      </c>
      <c r="D16" s="451">
        <v>5.25</v>
      </c>
    </row>
    <row r="17" spans="1:4" ht="20.100000000000001" customHeight="1">
      <c r="A17" s="169" t="s">
        <v>43</v>
      </c>
      <c r="B17" s="447">
        <f t="shared" si="1"/>
        <v>0</v>
      </c>
      <c r="C17" s="451"/>
      <c r="D17" s="451"/>
    </row>
    <row r="18" spans="1:4" ht="20.100000000000001" customHeight="1">
      <c r="A18" s="169" t="s">
        <v>44</v>
      </c>
      <c r="B18" s="447">
        <f t="shared" si="1"/>
        <v>145.15</v>
      </c>
      <c r="C18" s="451">
        <v>43.54</v>
      </c>
      <c r="D18" s="451">
        <v>101.61</v>
      </c>
    </row>
    <row r="19" spans="1:4" ht="20.100000000000001" customHeight="1">
      <c r="A19" s="169" t="s">
        <v>45</v>
      </c>
      <c r="B19" s="447">
        <f t="shared" si="1"/>
        <v>613.17000000000007</v>
      </c>
      <c r="C19" s="451">
        <v>306.04000000000002</v>
      </c>
      <c r="D19" s="451">
        <v>307.13</v>
      </c>
    </row>
    <row r="20" spans="1:4" ht="20.100000000000001" customHeight="1">
      <c r="A20" s="169" t="s">
        <v>46</v>
      </c>
      <c r="B20" s="447">
        <f t="shared" si="1"/>
        <v>7.78</v>
      </c>
      <c r="C20" s="451"/>
      <c r="D20" s="451">
        <v>7.78</v>
      </c>
    </row>
    <row r="21" spans="1:4" ht="20.100000000000001" customHeight="1">
      <c r="A21" s="169" t="s">
        <v>1222</v>
      </c>
      <c r="B21" s="447">
        <f t="shared" si="1"/>
        <v>0</v>
      </c>
      <c r="C21" s="451"/>
      <c r="D21" s="451"/>
    </row>
    <row r="22" spans="1:4" ht="20.100000000000001" customHeight="1">
      <c r="A22" s="169" t="s">
        <v>48</v>
      </c>
      <c r="B22" s="447">
        <f t="shared" si="1"/>
        <v>0</v>
      </c>
      <c r="C22" s="451"/>
      <c r="D22" s="451"/>
    </row>
    <row r="23" spans="1:4" ht="20.100000000000001" customHeight="1">
      <c r="A23" s="169" t="s">
        <v>49</v>
      </c>
      <c r="B23" s="447">
        <f t="shared" si="1"/>
        <v>0</v>
      </c>
      <c r="C23" s="451"/>
      <c r="D23" s="451"/>
    </row>
    <row r="24" spans="1:4" ht="20.100000000000001" customHeight="1">
      <c r="A24" s="169" t="s">
        <v>50</v>
      </c>
      <c r="B24" s="447">
        <f t="shared" si="1"/>
        <v>0</v>
      </c>
      <c r="C24" s="452"/>
      <c r="D24" s="451"/>
    </row>
    <row r="25" spans="1:4" ht="20.100000000000001" customHeight="1">
      <c r="A25" s="169" t="s">
        <v>51</v>
      </c>
      <c r="B25" s="447">
        <f t="shared" si="1"/>
        <v>0</v>
      </c>
      <c r="C25" s="451"/>
      <c r="D25" s="451"/>
    </row>
    <row r="26" spans="1:4" ht="20.100000000000001" customHeight="1">
      <c r="A26" s="169" t="s">
        <v>52</v>
      </c>
      <c r="B26" s="447">
        <f t="shared" si="1"/>
        <v>105.65</v>
      </c>
      <c r="C26" s="451">
        <v>105.65</v>
      </c>
      <c r="D26" s="451"/>
    </row>
    <row r="27" spans="1:4" ht="20.100000000000001" customHeight="1">
      <c r="A27" s="169" t="s">
        <v>53</v>
      </c>
      <c r="B27" s="447">
        <f t="shared" si="1"/>
        <v>0</v>
      </c>
      <c r="C27" s="451"/>
      <c r="D27" s="451"/>
    </row>
    <row r="28" spans="1:4" ht="20.100000000000001" customHeight="1">
      <c r="A28" s="169" t="s">
        <v>54</v>
      </c>
      <c r="B28" s="447">
        <f t="shared" si="1"/>
        <v>33.700000000000003</v>
      </c>
      <c r="C28" s="451">
        <v>31.6</v>
      </c>
      <c r="D28" s="451">
        <v>2.1</v>
      </c>
    </row>
    <row r="29" spans="1:4" ht="20.100000000000001" customHeight="1">
      <c r="A29" s="169" t="s">
        <v>1223</v>
      </c>
      <c r="B29" s="447">
        <f t="shared" si="1"/>
        <v>55</v>
      </c>
      <c r="C29" s="452"/>
      <c r="D29" s="451">
        <v>55</v>
      </c>
    </row>
    <row r="30" spans="1:4" ht="20.100000000000001" customHeight="1">
      <c r="A30" s="169" t="s">
        <v>55</v>
      </c>
      <c r="B30" s="447">
        <f t="shared" si="1"/>
        <v>137.75</v>
      </c>
      <c r="C30" s="451"/>
      <c r="D30" s="451">
        <v>137.75</v>
      </c>
    </row>
    <row r="31" spans="1:4" ht="20.100000000000001" customHeight="1">
      <c r="A31" s="169" t="s">
        <v>56</v>
      </c>
      <c r="B31" s="447">
        <f t="shared" si="1"/>
        <v>0</v>
      </c>
      <c r="C31" s="452"/>
      <c r="D31" s="451"/>
    </row>
    <row r="32" spans="1:4" ht="20.100000000000001" customHeight="1">
      <c r="A32" s="169" t="s">
        <v>57</v>
      </c>
      <c r="B32" s="447">
        <f t="shared" si="1"/>
        <v>0</v>
      </c>
      <c r="C32" s="452"/>
      <c r="D32" s="451"/>
    </row>
    <row r="33" spans="1:4" ht="52.5" customHeight="1">
      <c r="A33" s="489" t="s">
        <v>1224</v>
      </c>
      <c r="B33" s="490"/>
      <c r="C33" s="490"/>
      <c r="D33" s="490"/>
    </row>
  </sheetData>
  <mergeCells count="7">
    <mergeCell ref="A33:D33"/>
    <mergeCell ref="A5:A6"/>
    <mergeCell ref="A1:D1"/>
    <mergeCell ref="A2:D2"/>
    <mergeCell ref="A3:D3"/>
    <mergeCell ref="A4:C4"/>
    <mergeCell ref="B5:D5"/>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tabColor rgb="FF7030A0"/>
  </sheetPr>
  <dimension ref="A1:B33"/>
  <sheetViews>
    <sheetView workbookViewId="0">
      <selection activeCell="B25" sqref="B25"/>
    </sheetView>
  </sheetViews>
  <sheetFormatPr defaultColWidth="21.5" defaultRowHeight="21.95" customHeight="1"/>
  <cols>
    <col min="1" max="1" width="52.25" style="155" customWidth="1"/>
    <col min="2" max="2" width="32.5" style="155" customWidth="1"/>
    <col min="3" max="16384" width="21.5" style="155"/>
  </cols>
  <sheetData>
    <row r="1" spans="1:2" ht="23.25" customHeight="1">
      <c r="A1" s="465" t="s">
        <v>1225</v>
      </c>
      <c r="B1" s="465"/>
    </row>
    <row r="2" spans="1:2" s="154" customFormat="1" ht="30.75" customHeight="1">
      <c r="A2" s="468" t="s">
        <v>1226</v>
      </c>
      <c r="B2" s="468"/>
    </row>
    <row r="3" spans="1:2" s="154" customFormat="1" ht="21" customHeight="1">
      <c r="A3" s="495" t="s">
        <v>1227</v>
      </c>
      <c r="B3" s="495"/>
    </row>
    <row r="4" spans="1:2" ht="21.95" customHeight="1">
      <c r="A4" s="156"/>
      <c r="B4" s="157" t="s">
        <v>2</v>
      </c>
    </row>
    <row r="5" spans="1:2" ht="24" customHeight="1">
      <c r="A5" s="158" t="s">
        <v>1228</v>
      </c>
      <c r="B5" s="143" t="s">
        <v>1229</v>
      </c>
    </row>
    <row r="6" spans="1:2" ht="24" customHeight="1">
      <c r="A6" s="159" t="s">
        <v>1230</v>
      </c>
      <c r="B6" s="453">
        <f>B7+B12+B21+B24+B27+B29</f>
        <v>1670.72</v>
      </c>
    </row>
    <row r="7" spans="1:2" ht="20.100000000000001" customHeight="1">
      <c r="A7" s="160" t="s">
        <v>1231</v>
      </c>
      <c r="B7" s="454">
        <f>SUM(B8:B11)</f>
        <v>767.44</v>
      </c>
    </row>
    <row r="8" spans="1:2" ht="20.100000000000001" customHeight="1">
      <c r="A8" s="161" t="s">
        <v>1232</v>
      </c>
      <c r="B8" s="454">
        <f>-330.25+633.79</f>
        <v>303.53999999999996</v>
      </c>
    </row>
    <row r="9" spans="1:2" ht="20.100000000000001" customHeight="1">
      <c r="A9" s="161" t="s">
        <v>1233</v>
      </c>
      <c r="B9" s="454">
        <v>221.93</v>
      </c>
    </row>
    <row r="10" spans="1:2" ht="20.100000000000001" customHeight="1">
      <c r="A10" s="161" t="s">
        <v>1191</v>
      </c>
      <c r="B10" s="454">
        <v>105.65</v>
      </c>
    </row>
    <row r="11" spans="1:2" ht="20.100000000000001" customHeight="1">
      <c r="A11" s="161" t="s">
        <v>1234</v>
      </c>
      <c r="B11" s="454">
        <f>-130+266.32</f>
        <v>136.32</v>
      </c>
    </row>
    <row r="12" spans="1:2" ht="20.100000000000001" customHeight="1">
      <c r="A12" s="160" t="s">
        <v>1235</v>
      </c>
      <c r="B12" s="454">
        <f>SUM(B13:B20)</f>
        <v>266.03000000000003</v>
      </c>
    </row>
    <row r="13" spans="1:2" ht="20.100000000000001" customHeight="1">
      <c r="A13" s="161" t="s">
        <v>1236</v>
      </c>
      <c r="B13" s="454">
        <f>49.65+194.4-91.2</f>
        <v>152.85000000000002</v>
      </c>
    </row>
    <row r="14" spans="1:2" ht="20.100000000000001" customHeight="1">
      <c r="A14" s="161" t="s">
        <v>1237</v>
      </c>
      <c r="B14" s="454">
        <v>4</v>
      </c>
    </row>
    <row r="15" spans="1:2" ht="20.100000000000001" customHeight="1">
      <c r="A15" s="161" t="s">
        <v>1238</v>
      </c>
      <c r="B15" s="454">
        <v>4.18</v>
      </c>
    </row>
    <row r="16" spans="1:2" ht="20.100000000000001" customHeight="1">
      <c r="A16" s="161" t="s">
        <v>1239</v>
      </c>
      <c r="B16" s="454">
        <v>5</v>
      </c>
    </row>
    <row r="17" spans="1:2" ht="20.100000000000001" customHeight="1">
      <c r="A17" s="161" t="s">
        <v>1240</v>
      </c>
      <c r="B17" s="454">
        <v>15</v>
      </c>
    </row>
    <row r="18" spans="1:2" ht="20.100000000000001" customHeight="1">
      <c r="A18" s="161" t="s">
        <v>1241</v>
      </c>
      <c r="B18" s="454">
        <v>22</v>
      </c>
    </row>
    <row r="19" spans="1:2" ht="20.100000000000001" customHeight="1">
      <c r="A19" s="161" t="s">
        <v>1242</v>
      </c>
      <c r="B19" s="454"/>
    </row>
    <row r="20" spans="1:2" ht="20.100000000000001" customHeight="1">
      <c r="A20" s="161" t="s">
        <v>1243</v>
      </c>
      <c r="B20" s="454">
        <v>63</v>
      </c>
    </row>
    <row r="21" spans="1:2" ht="20.100000000000001" customHeight="1">
      <c r="A21" s="160" t="s">
        <v>1244</v>
      </c>
      <c r="B21" s="454"/>
    </row>
    <row r="22" spans="1:2" ht="20.100000000000001" customHeight="1">
      <c r="A22" s="161" t="s">
        <v>1245</v>
      </c>
      <c r="B22" s="454"/>
    </row>
    <row r="23" spans="1:2" ht="20.100000000000001" customHeight="1">
      <c r="A23" s="161" t="s">
        <v>1246</v>
      </c>
      <c r="B23" s="454"/>
    </row>
    <row r="24" spans="1:2" ht="20.100000000000001" customHeight="1">
      <c r="A24" s="160" t="s">
        <v>1247</v>
      </c>
      <c r="B24" s="454">
        <v>551.45000000000005</v>
      </c>
    </row>
    <row r="25" spans="1:2" ht="20.100000000000001" customHeight="1">
      <c r="A25" s="161" t="s">
        <v>1248</v>
      </c>
      <c r="B25" s="454">
        <f>130+330.25</f>
        <v>460.25</v>
      </c>
    </row>
    <row r="26" spans="1:2" ht="20.100000000000001" customHeight="1">
      <c r="A26" s="161" t="s">
        <v>1249</v>
      </c>
      <c r="B26" s="454">
        <v>91.2</v>
      </c>
    </row>
    <row r="27" spans="1:2" ht="20.100000000000001" customHeight="1">
      <c r="A27" s="160" t="s">
        <v>1250</v>
      </c>
      <c r="B27" s="454"/>
    </row>
    <row r="28" spans="1:2" ht="20.100000000000001" customHeight="1">
      <c r="A28" s="161" t="s">
        <v>1251</v>
      </c>
      <c r="B28" s="454"/>
    </row>
    <row r="29" spans="1:2" ht="20.100000000000001" customHeight="1">
      <c r="A29" s="161" t="s">
        <v>1252</v>
      </c>
      <c r="B29" s="454">
        <v>85.8</v>
      </c>
    </row>
    <row r="30" spans="1:2" ht="20.100000000000001" customHeight="1">
      <c r="A30" s="161" t="s">
        <v>1253</v>
      </c>
      <c r="B30" s="454">
        <v>3.72</v>
      </c>
    </row>
    <row r="31" spans="1:2" ht="20.100000000000001" customHeight="1">
      <c r="A31" s="161" t="s">
        <v>1254</v>
      </c>
      <c r="B31" s="454"/>
    </row>
    <row r="32" spans="1:2" ht="20.100000000000001" customHeight="1">
      <c r="A32" s="161" t="s">
        <v>1255</v>
      </c>
      <c r="B32" s="454">
        <v>82.08</v>
      </c>
    </row>
    <row r="33" spans="1:2" ht="46.15" customHeight="1">
      <c r="A33" s="496" t="s">
        <v>1256</v>
      </c>
      <c r="B33" s="496"/>
    </row>
  </sheetData>
  <mergeCells count="4">
    <mergeCell ref="A1:B1"/>
    <mergeCell ref="A2:B2"/>
    <mergeCell ref="A3:B3"/>
    <mergeCell ref="A33:B33"/>
  </mergeCells>
  <phoneticPr fontId="83"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tabColor rgb="FF7030A0"/>
  </sheetPr>
  <dimension ref="A1:E73"/>
  <sheetViews>
    <sheetView showZeros="0" workbookViewId="0">
      <selection activeCell="A10" sqref="A10"/>
    </sheetView>
  </sheetViews>
  <sheetFormatPr defaultColWidth="9" defaultRowHeight="14.25"/>
  <cols>
    <col min="1" max="1" width="44.375" style="140" customWidth="1"/>
    <col min="2" max="2" width="14.875" style="140" customWidth="1"/>
    <col min="3" max="3" width="37.375" style="141" customWidth="1"/>
    <col min="4" max="4" width="15.625" style="141" customWidth="1"/>
    <col min="5" max="5" width="9" style="141"/>
    <col min="6" max="6" width="24.75" style="141" customWidth="1"/>
    <col min="7" max="16384" width="9" style="141"/>
  </cols>
  <sheetData>
    <row r="1" spans="1:4" ht="20.25" customHeight="1">
      <c r="A1" s="465" t="s">
        <v>1257</v>
      </c>
      <c r="B1" s="465"/>
      <c r="C1" s="465"/>
      <c r="D1" s="465"/>
    </row>
    <row r="2" spans="1:4" ht="22.5">
      <c r="A2" s="468" t="s">
        <v>1258</v>
      </c>
      <c r="B2" s="468"/>
      <c r="C2" s="468"/>
      <c r="D2" s="468"/>
    </row>
    <row r="3" spans="1:4" ht="20.25" customHeight="1">
      <c r="A3" s="497"/>
      <c r="B3" s="497"/>
      <c r="D3" s="142" t="s">
        <v>2</v>
      </c>
    </row>
    <row r="4" spans="1:4" ht="24" customHeight="1">
      <c r="A4" s="143" t="s">
        <v>601</v>
      </c>
      <c r="B4" s="143" t="s">
        <v>657</v>
      </c>
      <c r="C4" s="143" t="s">
        <v>147</v>
      </c>
      <c r="D4" s="143" t="s">
        <v>657</v>
      </c>
    </row>
    <row r="5" spans="1:4" ht="20.100000000000001" customHeight="1">
      <c r="A5" s="135" t="s">
        <v>602</v>
      </c>
      <c r="B5" s="438">
        <v>2241.1</v>
      </c>
      <c r="C5" s="135" t="s">
        <v>603</v>
      </c>
      <c r="D5" s="144"/>
    </row>
    <row r="6" spans="1:4" ht="20.100000000000001" customHeight="1">
      <c r="A6" s="54" t="s">
        <v>604</v>
      </c>
      <c r="B6" s="438">
        <v>2241.1</v>
      </c>
      <c r="C6" s="54" t="s">
        <v>605</v>
      </c>
      <c r="D6" s="144"/>
    </row>
    <row r="7" spans="1:4" ht="20.100000000000001" customHeight="1">
      <c r="A7" s="54" t="s">
        <v>1259</v>
      </c>
      <c r="B7" s="455"/>
      <c r="C7" s="146"/>
      <c r="D7" s="147"/>
    </row>
    <row r="8" spans="1:4" ht="20.100000000000001" customHeight="1">
      <c r="A8" s="54" t="s">
        <v>1260</v>
      </c>
      <c r="B8" s="455"/>
      <c r="C8" s="146"/>
      <c r="D8" s="147"/>
    </row>
    <row r="9" spans="1:4" ht="20.100000000000001" customHeight="1">
      <c r="A9" s="54" t="s">
        <v>1261</v>
      </c>
      <c r="B9" s="455"/>
      <c r="C9" s="146"/>
      <c r="D9" s="147"/>
    </row>
    <row r="10" spans="1:4" ht="20.100000000000001" customHeight="1">
      <c r="A10" s="54" t="s">
        <v>1500</v>
      </c>
      <c r="B10" s="455">
        <v>1712</v>
      </c>
      <c r="C10" s="146"/>
      <c r="D10" s="147"/>
    </row>
    <row r="11" spans="1:4" ht="20.100000000000001" customHeight="1">
      <c r="A11" s="54" t="s">
        <v>1262</v>
      </c>
      <c r="B11" s="455"/>
      <c r="C11" s="146"/>
      <c r="D11" s="147"/>
    </row>
    <row r="12" spans="1:4" ht="20.100000000000001" customHeight="1">
      <c r="A12" s="54" t="s">
        <v>1263</v>
      </c>
      <c r="B12" s="455"/>
      <c r="C12" s="148"/>
      <c r="D12" s="148"/>
    </row>
    <row r="13" spans="1:4" ht="20.100000000000001" customHeight="1">
      <c r="A13" s="54" t="s">
        <v>1264</v>
      </c>
      <c r="B13" s="456"/>
      <c r="C13" s="148"/>
      <c r="D13" s="148"/>
    </row>
    <row r="14" spans="1:4" ht="20.100000000000001" customHeight="1">
      <c r="A14" s="54" t="s">
        <v>1265</v>
      </c>
      <c r="B14" s="455"/>
      <c r="C14" s="149"/>
      <c r="D14" s="147"/>
    </row>
    <row r="15" spans="1:4" ht="20.100000000000001" customHeight="1">
      <c r="A15" s="54" t="s">
        <v>1266</v>
      </c>
      <c r="B15" s="455"/>
      <c r="C15" s="149"/>
      <c r="D15" s="147"/>
    </row>
    <row r="16" spans="1:4" ht="20.100000000000001" customHeight="1">
      <c r="A16" s="54" t="s">
        <v>1267</v>
      </c>
      <c r="B16" s="455">
        <v>529.1</v>
      </c>
      <c r="C16" s="149"/>
      <c r="D16" s="147"/>
    </row>
    <row r="17" spans="1:4" ht="20.100000000000001" customHeight="1">
      <c r="A17" s="54" t="s">
        <v>1268</v>
      </c>
      <c r="B17" s="456"/>
      <c r="C17" s="148"/>
      <c r="D17" s="148"/>
    </row>
    <row r="18" spans="1:4" ht="20.100000000000001" customHeight="1">
      <c r="A18" s="54" t="s">
        <v>622</v>
      </c>
      <c r="B18" s="438"/>
      <c r="C18" s="149"/>
      <c r="D18" s="147"/>
    </row>
    <row r="19" spans="1:4" ht="20.100000000000001" customHeight="1">
      <c r="A19" s="54" t="s">
        <v>1269</v>
      </c>
      <c r="B19" s="456"/>
      <c r="C19" s="149"/>
      <c r="D19" s="147"/>
    </row>
    <row r="20" spans="1:4" ht="20.100000000000001" customHeight="1">
      <c r="A20" s="54" t="s">
        <v>1270</v>
      </c>
      <c r="B20" s="456"/>
      <c r="C20" s="149"/>
      <c r="D20" s="147"/>
    </row>
    <row r="21" spans="1:4" ht="20.100000000000001" customHeight="1">
      <c r="A21" s="54" t="s">
        <v>1271</v>
      </c>
      <c r="B21" s="456"/>
      <c r="C21" s="149"/>
      <c r="D21" s="147"/>
    </row>
    <row r="22" spans="1:4" ht="20.100000000000001" customHeight="1">
      <c r="A22" s="54" t="s">
        <v>1272</v>
      </c>
      <c r="B22" s="456"/>
      <c r="C22" s="149"/>
      <c r="D22" s="147"/>
    </row>
    <row r="23" spans="1:4" ht="20.100000000000001" customHeight="1">
      <c r="A23" s="54" t="s">
        <v>1273</v>
      </c>
      <c r="B23" s="456"/>
      <c r="C23" s="149"/>
      <c r="D23" s="147"/>
    </row>
    <row r="24" spans="1:4" ht="20.100000000000001" customHeight="1">
      <c r="A24" s="54" t="s">
        <v>1274</v>
      </c>
      <c r="B24" s="456"/>
      <c r="C24" s="148"/>
      <c r="D24" s="147"/>
    </row>
    <row r="25" spans="1:4" ht="20.100000000000001" customHeight="1">
      <c r="A25" s="54" t="s">
        <v>1275</v>
      </c>
      <c r="B25" s="456"/>
      <c r="C25" s="150"/>
      <c r="D25" s="147"/>
    </row>
    <row r="26" spans="1:4" ht="20.100000000000001" customHeight="1">
      <c r="A26" s="54" t="s">
        <v>1276</v>
      </c>
      <c r="B26" s="456"/>
      <c r="C26" s="148"/>
      <c r="D26" s="148"/>
    </row>
    <row r="27" spans="1:4" ht="20.100000000000001" customHeight="1">
      <c r="A27" s="151" t="s">
        <v>631</v>
      </c>
      <c r="B27" s="438"/>
      <c r="C27" s="151" t="s">
        <v>632</v>
      </c>
      <c r="D27" s="144"/>
    </row>
    <row r="28" spans="1:4" ht="20.100000000000001" customHeight="1">
      <c r="A28" s="54" t="s">
        <v>1277</v>
      </c>
      <c r="B28" s="456"/>
      <c r="C28" s="146"/>
      <c r="D28" s="147"/>
    </row>
    <row r="29" spans="1:4" ht="20.100000000000001" customHeight="1">
      <c r="A29" s="54" t="s">
        <v>1278</v>
      </c>
      <c r="B29" s="456"/>
      <c r="C29" s="152"/>
      <c r="D29" s="147"/>
    </row>
    <row r="30" spans="1:4" ht="20.100000000000001" customHeight="1">
      <c r="A30" s="54" t="s">
        <v>1279</v>
      </c>
      <c r="B30" s="456"/>
      <c r="C30" s="152"/>
      <c r="D30" s="147"/>
    </row>
    <row r="31" spans="1:4" ht="20.100000000000001" customHeight="1">
      <c r="A31" s="54" t="s">
        <v>1280</v>
      </c>
      <c r="B31" s="456"/>
      <c r="C31" s="152"/>
      <c r="D31" s="147"/>
    </row>
    <row r="32" spans="1:4" ht="20.100000000000001" customHeight="1">
      <c r="A32" s="151" t="s">
        <v>1281</v>
      </c>
      <c r="B32" s="456"/>
      <c r="C32" s="152"/>
      <c r="D32" s="147"/>
    </row>
    <row r="33" spans="1:5" ht="20.100000000000001" customHeight="1">
      <c r="A33" s="54" t="s">
        <v>1282</v>
      </c>
      <c r="B33" s="456"/>
      <c r="C33" s="152"/>
      <c r="D33" s="147"/>
    </row>
    <row r="34" spans="1:5" ht="20.100000000000001" customHeight="1">
      <c r="A34" s="54" t="s">
        <v>1283</v>
      </c>
      <c r="B34" s="456"/>
      <c r="C34" s="152"/>
      <c r="D34" s="147"/>
    </row>
    <row r="35" spans="1:5" ht="20.100000000000001" customHeight="1">
      <c r="A35" s="54" t="s">
        <v>1284</v>
      </c>
      <c r="B35" s="456"/>
      <c r="C35" s="152"/>
      <c r="D35" s="147"/>
    </row>
    <row r="36" spans="1:5" ht="20.100000000000001" customHeight="1">
      <c r="A36" s="54" t="s">
        <v>1285</v>
      </c>
      <c r="B36" s="456"/>
      <c r="C36" s="152"/>
      <c r="D36" s="147"/>
    </row>
    <row r="37" spans="1:5" ht="20.100000000000001" customHeight="1">
      <c r="A37" s="54" t="s">
        <v>1286</v>
      </c>
      <c r="B37" s="456"/>
      <c r="C37" s="152"/>
      <c r="D37" s="147"/>
    </row>
    <row r="38" spans="1:5" ht="20.100000000000001" customHeight="1">
      <c r="A38" s="54" t="s">
        <v>591</v>
      </c>
      <c r="B38" s="456"/>
      <c r="C38" s="152"/>
      <c r="D38" s="147"/>
    </row>
    <row r="39" spans="1:5" ht="45.75" customHeight="1">
      <c r="A39" s="486" t="s">
        <v>1287</v>
      </c>
      <c r="B39" s="486"/>
      <c r="C39" s="486"/>
      <c r="D39" s="486"/>
      <c r="E39" s="153"/>
    </row>
    <row r="40" spans="1:5" ht="20.100000000000001" customHeight="1">
      <c r="A40" s="141"/>
      <c r="B40" s="141"/>
    </row>
    <row r="41" spans="1:5" ht="20.100000000000001" customHeight="1">
      <c r="A41" s="141"/>
      <c r="B41" s="141"/>
    </row>
    <row r="42" spans="1:5" ht="20.100000000000001" customHeight="1">
      <c r="A42" s="141"/>
      <c r="B42" s="141"/>
    </row>
    <row r="43" spans="1:5" ht="20.100000000000001" customHeight="1">
      <c r="A43" s="141"/>
      <c r="B43" s="141"/>
    </row>
    <row r="44" spans="1:5" ht="20.100000000000001" customHeight="1">
      <c r="A44" s="141"/>
      <c r="B44" s="141"/>
    </row>
    <row r="45" spans="1:5" ht="20.100000000000001" customHeight="1">
      <c r="A45" s="141"/>
      <c r="B45" s="141"/>
    </row>
    <row r="46" spans="1:5" ht="20.100000000000001" customHeight="1">
      <c r="A46" s="141"/>
      <c r="B46" s="141"/>
    </row>
    <row r="47" spans="1:5" ht="20.100000000000001" customHeight="1">
      <c r="A47" s="141"/>
      <c r="B47" s="141"/>
    </row>
    <row r="48" spans="1:5" ht="20.100000000000001" customHeight="1">
      <c r="A48" s="141"/>
      <c r="B48" s="141"/>
    </row>
    <row r="49" spans="1:2" ht="20.100000000000001" customHeight="1">
      <c r="A49" s="141"/>
      <c r="B49" s="141"/>
    </row>
    <row r="50" spans="1:2" ht="20.100000000000001" customHeight="1">
      <c r="A50" s="141"/>
      <c r="B50" s="141"/>
    </row>
    <row r="51" spans="1:2" ht="20.100000000000001" customHeight="1">
      <c r="A51" s="141"/>
      <c r="B51" s="141"/>
    </row>
    <row r="52" spans="1:2" ht="20.100000000000001" customHeight="1">
      <c r="A52" s="141"/>
      <c r="B52" s="141"/>
    </row>
    <row r="53" spans="1:2" ht="20.100000000000001" customHeight="1">
      <c r="A53" s="141"/>
      <c r="B53" s="141"/>
    </row>
    <row r="54" spans="1:2" ht="20.100000000000001" customHeight="1">
      <c r="A54" s="141"/>
      <c r="B54" s="141"/>
    </row>
    <row r="55" spans="1:2" ht="20.100000000000001" customHeight="1"/>
    <row r="56" spans="1:2" ht="20.100000000000001" customHeight="1"/>
    <row r="57" spans="1:2" ht="20.100000000000001" customHeight="1"/>
    <row r="58" spans="1:2" ht="20.100000000000001" customHeight="1"/>
    <row r="59" spans="1:2" ht="20.100000000000001" customHeight="1"/>
    <row r="60" spans="1:2" ht="20.100000000000001" customHeight="1"/>
    <row r="61" spans="1:2" ht="20.100000000000001" customHeight="1"/>
    <row r="62" spans="1:2" ht="20.100000000000001" customHeight="1"/>
    <row r="63" spans="1:2" ht="20.100000000000001" customHeight="1"/>
    <row r="64" spans="1: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4">
    <mergeCell ref="A1:D1"/>
    <mergeCell ref="A2:D2"/>
    <mergeCell ref="A3:B3"/>
    <mergeCell ref="A39:D39"/>
  </mergeCells>
  <phoneticPr fontId="83" type="noConversion"/>
  <printOptions horizontalCentered="1"/>
  <pageMargins left="0.23622047244094499" right="0.23622047244094499" top="0.511811023622047" bottom="0.47244094488188998"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tabColor rgb="FF7030A0"/>
  </sheetPr>
  <dimension ref="A1:E32"/>
  <sheetViews>
    <sheetView workbookViewId="0">
      <selection activeCell="A34" sqref="A34"/>
    </sheetView>
  </sheetViews>
  <sheetFormatPr defaultColWidth="9" defaultRowHeight="13.5"/>
  <cols>
    <col min="1" max="1" width="50.625" style="134" customWidth="1"/>
    <col min="2" max="2" width="38.25" style="134" customWidth="1"/>
    <col min="3" max="3" width="14.5" style="134" customWidth="1"/>
    <col min="4" max="16384" width="9" style="134"/>
  </cols>
  <sheetData>
    <row r="1" spans="1:5" ht="18.75">
      <c r="A1" s="25" t="s">
        <v>1288</v>
      </c>
      <c r="B1" s="25"/>
    </row>
    <row r="2" spans="1:5" ht="25.5" customHeight="1">
      <c r="A2" s="468" t="s">
        <v>1289</v>
      </c>
      <c r="B2" s="468"/>
    </row>
    <row r="3" spans="1:5" ht="20.25" customHeight="1">
      <c r="A3" s="472" t="s">
        <v>1290</v>
      </c>
      <c r="B3" s="472"/>
    </row>
    <row r="4" spans="1:5" ht="20.100000000000001" customHeight="1">
      <c r="A4" s="125"/>
      <c r="B4" s="126" t="s">
        <v>2</v>
      </c>
    </row>
    <row r="5" spans="1:5" ht="37.5" customHeight="1">
      <c r="A5" s="500" t="s">
        <v>69</v>
      </c>
      <c r="B5" s="502" t="s">
        <v>657</v>
      </c>
    </row>
    <row r="6" spans="1:5" ht="25.5" customHeight="1">
      <c r="A6" s="501"/>
      <c r="B6" s="503"/>
    </row>
    <row r="7" spans="1:5" s="133" customFormat="1" ht="20.100000000000001" customHeight="1">
      <c r="A7" s="135" t="s">
        <v>658</v>
      </c>
      <c r="B7" s="136">
        <f>SUM(B8:B31)</f>
        <v>0</v>
      </c>
    </row>
    <row r="8" spans="1:5" s="133" customFormat="1" ht="15.75" customHeight="1">
      <c r="A8" s="137"/>
      <c r="B8" s="138"/>
    </row>
    <row r="9" spans="1:5" s="133" customFormat="1" ht="15.75" customHeight="1">
      <c r="A9" s="137"/>
      <c r="B9" s="138"/>
    </row>
    <row r="10" spans="1:5" s="133" customFormat="1" ht="15.75" customHeight="1">
      <c r="A10" s="137"/>
      <c r="B10" s="138"/>
    </row>
    <row r="11" spans="1:5" ht="15.75" customHeight="1">
      <c r="A11" s="137"/>
      <c r="B11" s="138"/>
      <c r="E11" s="133"/>
    </row>
    <row r="12" spans="1:5" ht="15.75" customHeight="1">
      <c r="A12" s="137"/>
      <c r="B12" s="138"/>
      <c r="E12" s="133"/>
    </row>
    <row r="13" spans="1:5" ht="15.75" customHeight="1">
      <c r="A13" s="137"/>
      <c r="B13" s="138"/>
      <c r="E13" s="133"/>
    </row>
    <row r="14" spans="1:5" ht="15.75" customHeight="1">
      <c r="A14" s="137"/>
      <c r="B14" s="138"/>
      <c r="E14" s="133"/>
    </row>
    <row r="15" spans="1:5" ht="15.75" customHeight="1">
      <c r="A15" s="137"/>
      <c r="B15" s="138"/>
      <c r="E15" s="133"/>
    </row>
    <row r="16" spans="1:5" ht="15.75" customHeight="1">
      <c r="A16" s="137"/>
      <c r="B16" s="138"/>
      <c r="E16" s="133"/>
    </row>
    <row r="17" spans="1:5" ht="15.75" customHeight="1">
      <c r="A17" s="137"/>
      <c r="B17" s="138"/>
      <c r="E17" s="133"/>
    </row>
    <row r="18" spans="1:5" ht="15.75" customHeight="1">
      <c r="A18" s="137"/>
      <c r="B18" s="138"/>
      <c r="E18" s="133"/>
    </row>
    <row r="19" spans="1:5" ht="15.75" customHeight="1">
      <c r="A19" s="137"/>
      <c r="B19" s="138"/>
      <c r="E19" s="133"/>
    </row>
    <row r="20" spans="1:5" ht="15.75" customHeight="1">
      <c r="A20" s="137"/>
      <c r="B20" s="138"/>
      <c r="E20" s="133"/>
    </row>
    <row r="21" spans="1:5" ht="15.75" customHeight="1">
      <c r="A21" s="137"/>
      <c r="B21" s="138"/>
      <c r="E21" s="133"/>
    </row>
    <row r="22" spans="1:5" ht="15.75" customHeight="1">
      <c r="A22" s="137"/>
      <c r="B22" s="138"/>
      <c r="E22" s="133"/>
    </row>
    <row r="23" spans="1:5" ht="15.75" customHeight="1">
      <c r="A23" s="137"/>
      <c r="B23" s="138"/>
      <c r="E23" s="133"/>
    </row>
    <row r="24" spans="1:5" ht="15.75" customHeight="1">
      <c r="A24" s="137"/>
      <c r="B24" s="138"/>
      <c r="E24" s="133"/>
    </row>
    <row r="25" spans="1:5" ht="15.75" customHeight="1">
      <c r="A25" s="137"/>
      <c r="B25" s="138"/>
      <c r="E25" s="133"/>
    </row>
    <row r="26" spans="1:5" ht="15.75" customHeight="1">
      <c r="A26" s="137"/>
      <c r="B26" s="138"/>
      <c r="E26" s="133"/>
    </row>
    <row r="27" spans="1:5" ht="15.75" customHeight="1">
      <c r="A27" s="137"/>
      <c r="B27" s="138"/>
      <c r="E27" s="133"/>
    </row>
    <row r="28" spans="1:5" ht="15.75" customHeight="1">
      <c r="A28" s="137"/>
      <c r="B28" s="138"/>
      <c r="E28" s="133"/>
    </row>
    <row r="29" spans="1:5" ht="15.75" customHeight="1">
      <c r="A29" s="137"/>
      <c r="B29" s="138"/>
      <c r="E29" s="133"/>
    </row>
    <row r="30" spans="1:5" ht="15.75" customHeight="1">
      <c r="A30" s="137"/>
      <c r="B30" s="138"/>
      <c r="E30" s="133"/>
    </row>
    <row r="31" spans="1:5" ht="15.75" customHeight="1">
      <c r="A31" s="139"/>
      <c r="B31" s="138"/>
    </row>
    <row r="32" spans="1:5" ht="36.75" customHeight="1">
      <c r="A32" s="498" t="s">
        <v>1291</v>
      </c>
      <c r="B32" s="499"/>
    </row>
  </sheetData>
  <mergeCells count="5">
    <mergeCell ref="A2:B2"/>
    <mergeCell ref="A3:B3"/>
    <mergeCell ref="A32:B32"/>
    <mergeCell ref="A5:A6"/>
    <mergeCell ref="B5:B6"/>
  </mergeCells>
  <phoneticPr fontId="83"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tabColor rgb="FF7030A0"/>
    <pageSetUpPr fitToPage="1"/>
  </sheetPr>
  <dimension ref="A1:B87"/>
  <sheetViews>
    <sheetView showZeros="0" workbookViewId="0">
      <selection activeCell="D19" sqref="D19"/>
    </sheetView>
  </sheetViews>
  <sheetFormatPr defaultColWidth="10" defaultRowHeight="13.5"/>
  <cols>
    <col min="1" max="1" width="58.375" style="124" customWidth="1"/>
    <col min="2" max="2" width="27.875" style="124" customWidth="1"/>
    <col min="3" max="3" width="15.25" style="124" customWidth="1"/>
    <col min="4" max="5" width="10" style="124"/>
    <col min="6" max="6" width="16.75" style="124" customWidth="1"/>
    <col min="7" max="16384" width="10" style="124"/>
  </cols>
  <sheetData>
    <row r="1" spans="1:2" ht="18.75">
      <c r="A1" s="465" t="s">
        <v>1292</v>
      </c>
      <c r="B1" s="465"/>
    </row>
    <row r="2" spans="1:2" ht="22.5">
      <c r="A2" s="468" t="s">
        <v>1289</v>
      </c>
      <c r="B2" s="468"/>
    </row>
    <row r="3" spans="1:2">
      <c r="A3" s="472" t="s">
        <v>660</v>
      </c>
      <c r="B3" s="472"/>
    </row>
    <row r="4" spans="1:2" ht="20.25" customHeight="1">
      <c r="A4" s="125"/>
      <c r="B4" s="126" t="s">
        <v>2</v>
      </c>
    </row>
    <row r="5" spans="1:2" ht="24" customHeight="1">
      <c r="A5" s="127" t="s">
        <v>69</v>
      </c>
      <c r="B5" s="128" t="s">
        <v>1229</v>
      </c>
    </row>
    <row r="6" spans="1:2" ht="24" customHeight="1">
      <c r="A6" s="129" t="s">
        <v>658</v>
      </c>
      <c r="B6" s="130">
        <f>B7+B11</f>
        <v>0</v>
      </c>
    </row>
    <row r="7" spans="1:2" ht="24" customHeight="1">
      <c r="A7" s="129" t="s">
        <v>661</v>
      </c>
      <c r="B7" s="130">
        <f>SUM(B8:B10)</f>
        <v>0</v>
      </c>
    </row>
    <row r="8" spans="1:2" s="123" customFormat="1" ht="20.100000000000001" customHeight="1">
      <c r="A8" s="131"/>
      <c r="B8" s="132"/>
    </row>
    <row r="9" spans="1:2" s="123" customFormat="1" ht="20.100000000000001" customHeight="1">
      <c r="A9" s="131"/>
      <c r="B9" s="132"/>
    </row>
    <row r="10" spans="1:2" s="123" customFormat="1" ht="20.100000000000001" customHeight="1">
      <c r="A10" s="131"/>
      <c r="B10" s="132"/>
    </row>
    <row r="11" spans="1:2" s="123" customFormat="1" ht="20.100000000000001" customHeight="1">
      <c r="A11" s="129" t="s">
        <v>662</v>
      </c>
      <c r="B11" s="130">
        <f>SUM(B12:B13)</f>
        <v>0</v>
      </c>
    </row>
    <row r="12" spans="1:2" s="123" customFormat="1" ht="24" customHeight="1">
      <c r="A12" s="131"/>
      <c r="B12" s="132"/>
    </row>
    <row r="13" spans="1:2" s="123" customFormat="1" ht="24" customHeight="1">
      <c r="A13" s="131"/>
      <c r="B13" s="132"/>
    </row>
    <row r="14" spans="1:2" ht="24.75" customHeight="1">
      <c r="A14" s="504" t="s">
        <v>1293</v>
      </c>
      <c r="B14" s="504"/>
    </row>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51.75" customHeight="1"/>
    <row r="76" ht="21.6" customHeight="1"/>
    <row r="77" ht="21.6" customHeight="1"/>
    <row r="78" ht="21.6" customHeight="1"/>
    <row r="79" ht="21.6" customHeight="1"/>
    <row r="81" ht="20.100000000000001" customHeight="1"/>
    <row r="82" ht="20.100000000000001" customHeight="1"/>
    <row r="83" ht="51.75" customHeight="1"/>
    <row r="84" ht="21.6" customHeight="1"/>
    <row r="85" ht="21.6" customHeight="1"/>
    <row r="86" ht="21.6" customHeight="1"/>
    <row r="87" ht="21.6" customHeight="1"/>
  </sheetData>
  <mergeCells count="4">
    <mergeCell ref="A1:B1"/>
    <mergeCell ref="A2:B2"/>
    <mergeCell ref="A3:B3"/>
    <mergeCell ref="A14:B14"/>
  </mergeCells>
  <phoneticPr fontId="83"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R39"/>
  <sheetViews>
    <sheetView showZeros="0" workbookViewId="0">
      <selection activeCell="A25" sqref="A25:XFD29"/>
    </sheetView>
  </sheetViews>
  <sheetFormatPr defaultColWidth="9" defaultRowHeight="20.45" customHeight="1"/>
  <cols>
    <col min="1" max="1" width="38.375" style="334" customWidth="1"/>
    <col min="2" max="2" width="26" style="334" hidden="1" customWidth="1"/>
    <col min="3" max="3" width="24.125" style="335" customWidth="1"/>
    <col min="4" max="4" width="24.125" style="336" customWidth="1"/>
    <col min="5" max="5" width="9" style="331"/>
    <col min="6" max="6" width="28.125" style="334" customWidth="1"/>
    <col min="7" max="7" width="13.75" style="334" customWidth="1"/>
    <col min="8" max="8" width="9" style="334"/>
    <col min="9" max="9" width="15.625" style="334" customWidth="1"/>
    <col min="10" max="16384" width="9" style="334"/>
  </cols>
  <sheetData>
    <row r="1" spans="1:18" s="155" customFormat="1" ht="27.75" customHeight="1">
      <c r="A1" s="337" t="s">
        <v>30</v>
      </c>
      <c r="B1" s="337"/>
      <c r="C1" s="338"/>
      <c r="D1" s="339"/>
      <c r="E1" s="301"/>
      <c r="F1" s="301"/>
      <c r="G1" s="301"/>
      <c r="H1" s="301"/>
      <c r="I1" s="301"/>
      <c r="J1" s="301"/>
      <c r="K1" s="301"/>
      <c r="L1" s="301"/>
      <c r="M1" s="301"/>
      <c r="N1" s="301"/>
      <c r="O1" s="301"/>
      <c r="P1" s="301"/>
      <c r="Q1" s="301"/>
      <c r="R1" s="301"/>
    </row>
    <row r="2" spans="1:18" s="331" customFormat="1" ht="24">
      <c r="A2" s="461" t="s">
        <v>31</v>
      </c>
      <c r="B2" s="462"/>
      <c r="C2" s="462"/>
      <c r="D2" s="462"/>
    </row>
    <row r="3" spans="1:18" s="331" customFormat="1" ht="20.45" customHeight="1">
      <c r="A3" s="334"/>
      <c r="B3" s="334"/>
      <c r="C3" s="340"/>
      <c r="D3" s="341" t="s">
        <v>2</v>
      </c>
    </row>
    <row r="4" spans="1:18" s="331" customFormat="1" ht="23.25" customHeight="1">
      <c r="A4" s="342" t="s">
        <v>32</v>
      </c>
      <c r="B4" s="342" t="s">
        <v>4</v>
      </c>
      <c r="C4" s="343" t="s">
        <v>5</v>
      </c>
      <c r="D4" s="344" t="s">
        <v>6</v>
      </c>
    </row>
    <row r="5" spans="1:18" s="331" customFormat="1" ht="23.25" customHeight="1">
      <c r="A5" s="345" t="s">
        <v>33</v>
      </c>
      <c r="B5" s="346">
        <f>SUM(B6:B29)</f>
        <v>1087005</v>
      </c>
      <c r="C5" s="376">
        <f>SUM(C6:C29)</f>
        <v>3442.7200000000003</v>
      </c>
      <c r="D5" s="404">
        <v>6.9099999999999993</v>
      </c>
    </row>
    <row r="6" spans="1:18" s="331" customFormat="1" ht="23.25" customHeight="1">
      <c r="A6" s="349" t="s">
        <v>34</v>
      </c>
      <c r="B6" s="346">
        <v>64006</v>
      </c>
      <c r="C6" s="375">
        <v>859.86</v>
      </c>
      <c r="D6" s="404">
        <v>-10.92</v>
      </c>
    </row>
    <row r="7" spans="1:18" s="331" customFormat="1" ht="23.25" hidden="1" customHeight="1">
      <c r="A7" s="349" t="s">
        <v>35</v>
      </c>
      <c r="B7" s="346"/>
      <c r="C7" s="375">
        <v>0</v>
      </c>
      <c r="D7" s="404"/>
    </row>
    <row r="8" spans="1:18" s="331" customFormat="1" ht="23.25" customHeight="1">
      <c r="A8" s="349" t="s">
        <v>36</v>
      </c>
      <c r="B8" s="346">
        <v>682</v>
      </c>
      <c r="C8" s="375">
        <v>0.44</v>
      </c>
      <c r="D8" s="404"/>
    </row>
    <row r="9" spans="1:18" s="331" customFormat="1" ht="23.25" hidden="1" customHeight="1">
      <c r="A9" s="349" t="s">
        <v>37</v>
      </c>
      <c r="B9" s="346">
        <v>33934</v>
      </c>
      <c r="C9" s="375">
        <v>0</v>
      </c>
      <c r="D9" s="404"/>
    </row>
    <row r="10" spans="1:18" s="331" customFormat="1" ht="23.25" hidden="1" customHeight="1">
      <c r="A10" s="349" t="s">
        <v>38</v>
      </c>
      <c r="B10" s="346">
        <v>217156</v>
      </c>
      <c r="C10" s="375">
        <v>0</v>
      </c>
      <c r="D10" s="404"/>
    </row>
    <row r="11" spans="1:18" s="331" customFormat="1" ht="23.25" hidden="1" customHeight="1">
      <c r="A11" s="349" t="s">
        <v>39</v>
      </c>
      <c r="B11" s="346">
        <v>13266</v>
      </c>
      <c r="C11" s="375">
        <v>0</v>
      </c>
      <c r="D11" s="404"/>
    </row>
    <row r="12" spans="1:18" s="331" customFormat="1" ht="23.25" customHeight="1">
      <c r="A12" s="349" t="s">
        <v>40</v>
      </c>
      <c r="B12" s="346">
        <v>12472</v>
      </c>
      <c r="C12" s="375">
        <v>140.19</v>
      </c>
      <c r="D12" s="404">
        <v>-1.59</v>
      </c>
    </row>
    <row r="13" spans="1:18" s="331" customFormat="1" ht="23.25" customHeight="1">
      <c r="A13" s="349" t="s">
        <v>41</v>
      </c>
      <c r="B13" s="346">
        <v>103980</v>
      </c>
      <c r="C13" s="375">
        <v>880.19</v>
      </c>
      <c r="D13" s="404">
        <v>4.2299999999999995</v>
      </c>
    </row>
    <row r="14" spans="1:18" s="331" customFormat="1" ht="23.25" customHeight="1">
      <c r="A14" s="349" t="s">
        <v>42</v>
      </c>
      <c r="B14" s="346">
        <v>106741</v>
      </c>
      <c r="C14" s="375">
        <v>128.72999999999999</v>
      </c>
      <c r="D14" s="404">
        <v>-7.51</v>
      </c>
    </row>
    <row r="15" spans="1:18" s="331" customFormat="1" ht="23.25" customHeight="1">
      <c r="A15" s="349" t="s">
        <v>43</v>
      </c>
      <c r="B15" s="346">
        <v>36345</v>
      </c>
      <c r="C15" s="375">
        <v>0.69</v>
      </c>
      <c r="D15" s="404">
        <v>-98.04</v>
      </c>
    </row>
    <row r="16" spans="1:18" s="331" customFormat="1" ht="23.25" customHeight="1">
      <c r="A16" s="349" t="s">
        <v>44</v>
      </c>
      <c r="B16" s="346">
        <v>232826</v>
      </c>
      <c r="C16" s="375">
        <v>419.13</v>
      </c>
      <c r="D16" s="404">
        <v>106.57000000000001</v>
      </c>
    </row>
    <row r="17" spans="1:9" s="331" customFormat="1" ht="23.25" customHeight="1">
      <c r="A17" s="349" t="s">
        <v>45</v>
      </c>
      <c r="B17" s="346">
        <v>96205</v>
      </c>
      <c r="C17" s="375">
        <v>574.14</v>
      </c>
      <c r="D17" s="404">
        <v>-11.92</v>
      </c>
    </row>
    <row r="18" spans="1:9" s="331" customFormat="1" ht="23.25" customHeight="1">
      <c r="A18" s="349" t="s">
        <v>46</v>
      </c>
      <c r="B18" s="346">
        <v>69503</v>
      </c>
      <c r="C18" s="375">
        <v>17.63</v>
      </c>
      <c r="D18" s="404">
        <v>-87.01</v>
      </c>
    </row>
    <row r="19" spans="1:9" s="331" customFormat="1" ht="23.25" hidden="1" customHeight="1">
      <c r="A19" s="349" t="s">
        <v>47</v>
      </c>
      <c r="B19" s="346">
        <v>14646</v>
      </c>
      <c r="C19" s="375">
        <v>0</v>
      </c>
      <c r="D19" s="404"/>
    </row>
    <row r="20" spans="1:9" s="331" customFormat="1" ht="23.25" customHeight="1">
      <c r="A20" s="349" t="s">
        <v>48</v>
      </c>
      <c r="B20" s="346">
        <v>9233</v>
      </c>
      <c r="C20" s="375">
        <v>0</v>
      </c>
      <c r="D20" s="404">
        <v>-100</v>
      </c>
    </row>
    <row r="21" spans="1:9" s="331" customFormat="1" ht="23.25" hidden="1" customHeight="1">
      <c r="A21" s="349" t="s">
        <v>49</v>
      </c>
      <c r="B21" s="346">
        <v>82</v>
      </c>
      <c r="C21" s="375">
        <v>0</v>
      </c>
      <c r="D21" s="404"/>
    </row>
    <row r="22" spans="1:9" s="331" customFormat="1" ht="23.25" hidden="1" customHeight="1">
      <c r="A22" s="349" t="s">
        <v>50</v>
      </c>
      <c r="B22" s="346">
        <v>0</v>
      </c>
      <c r="C22" s="375">
        <v>0</v>
      </c>
      <c r="D22" s="404"/>
    </row>
    <row r="23" spans="1:9" s="332" customFormat="1" ht="23.25" hidden="1" customHeight="1">
      <c r="A23" s="349" t="s">
        <v>51</v>
      </c>
      <c r="B23" s="346">
        <v>11019</v>
      </c>
      <c r="C23" s="375">
        <v>0</v>
      </c>
      <c r="D23" s="404"/>
    </row>
    <row r="24" spans="1:9" s="332" customFormat="1" ht="23.25" customHeight="1">
      <c r="A24" s="349" t="s">
        <v>52</v>
      </c>
      <c r="B24" s="346">
        <v>40956</v>
      </c>
      <c r="C24" s="375">
        <v>421.72</v>
      </c>
      <c r="D24" s="404">
        <v>564.44000000000005</v>
      </c>
    </row>
    <row r="25" spans="1:9" s="332" customFormat="1" ht="23.25" hidden="1" customHeight="1">
      <c r="A25" s="349" t="s">
        <v>53</v>
      </c>
      <c r="B25" s="346">
        <v>2360</v>
      </c>
      <c r="C25" s="375"/>
      <c r="D25" s="404"/>
    </row>
    <row r="26" spans="1:9" s="332" customFormat="1" ht="23.25" hidden="1" customHeight="1">
      <c r="A26" s="349" t="s">
        <v>54</v>
      </c>
      <c r="B26" s="346">
        <v>2436</v>
      </c>
      <c r="C26" s="375"/>
      <c r="D26" s="404"/>
    </row>
    <row r="27" spans="1:9" s="332" customFormat="1" ht="23.25" hidden="1" customHeight="1">
      <c r="A27" s="349" t="s">
        <v>55</v>
      </c>
      <c r="B27" s="346">
        <v>936</v>
      </c>
      <c r="C27" s="375"/>
      <c r="D27" s="404"/>
      <c r="F27" s="350"/>
      <c r="G27" s="333"/>
      <c r="H27" s="333"/>
    </row>
    <row r="28" spans="1:9" s="333" customFormat="1" ht="23.25" hidden="1" customHeight="1">
      <c r="A28" s="349" t="s">
        <v>56</v>
      </c>
      <c r="B28" s="346">
        <v>18218</v>
      </c>
      <c r="C28" s="375"/>
      <c r="D28" s="404"/>
      <c r="F28" s="332"/>
      <c r="G28" s="332"/>
      <c r="H28" s="332"/>
      <c r="I28" s="332"/>
    </row>
    <row r="29" spans="1:9" s="333" customFormat="1" ht="23.25" hidden="1" customHeight="1">
      <c r="A29" s="349" t="s">
        <v>57</v>
      </c>
      <c r="B29" s="346">
        <v>3</v>
      </c>
      <c r="C29" s="375"/>
      <c r="D29" s="404"/>
    </row>
    <row r="30" spans="1:9" s="333" customFormat="1" ht="23.25" customHeight="1">
      <c r="A30" s="351" t="s">
        <v>58</v>
      </c>
      <c r="B30" s="346">
        <v>258833</v>
      </c>
      <c r="C30" s="376">
        <v>429</v>
      </c>
      <c r="D30" s="404">
        <f>(429-3.71)/3.71*100</f>
        <v>11463.3423180593</v>
      </c>
      <c r="F30" s="350"/>
      <c r="I30" s="350"/>
    </row>
    <row r="31" spans="1:9" s="332" customFormat="1" ht="23.25" customHeight="1">
      <c r="A31" s="351" t="s">
        <v>59</v>
      </c>
      <c r="B31" s="346">
        <v>1814</v>
      </c>
      <c r="C31" s="347"/>
      <c r="D31" s="404"/>
      <c r="F31" s="333"/>
      <c r="G31" s="333"/>
      <c r="H31" s="333"/>
      <c r="I31" s="333"/>
    </row>
    <row r="32" spans="1:9" s="332" customFormat="1" ht="23.25" customHeight="1">
      <c r="A32" s="351" t="s">
        <v>60</v>
      </c>
      <c r="B32" s="346"/>
      <c r="C32" s="347"/>
      <c r="D32" s="348"/>
    </row>
    <row r="33" spans="1:9" s="332" customFormat="1" ht="24.6" customHeight="1">
      <c r="A33" s="334"/>
      <c r="B33" s="334"/>
      <c r="C33" s="335"/>
      <c r="D33" s="336"/>
    </row>
    <row r="34" spans="1:9" s="332" customFormat="1" ht="24.6" customHeight="1">
      <c r="A34" s="334"/>
      <c r="B34" s="334"/>
      <c r="C34" s="335"/>
      <c r="D34" s="352"/>
    </row>
    <row r="35" spans="1:9" s="331" customFormat="1" ht="24.6" customHeight="1">
      <c r="A35" s="334"/>
      <c r="B35" s="334"/>
      <c r="C35" s="335"/>
      <c r="D35" s="336"/>
      <c r="F35" s="332"/>
      <c r="G35" s="332"/>
      <c r="H35" s="332"/>
      <c r="I35" s="332"/>
    </row>
    <row r="36" spans="1:9" s="332" customFormat="1" ht="20.45" customHeight="1">
      <c r="A36" s="334"/>
      <c r="B36" s="334"/>
      <c r="C36" s="335"/>
      <c r="D36" s="336"/>
      <c r="F36" s="331"/>
      <c r="G36" s="331"/>
      <c r="H36" s="331"/>
      <c r="I36" s="331"/>
    </row>
    <row r="37" spans="1:9" s="332" customFormat="1" ht="20.45" customHeight="1">
      <c r="A37" s="334"/>
      <c r="B37" s="334"/>
      <c r="C37" s="335"/>
      <c r="D37" s="336"/>
    </row>
    <row r="38" spans="1:9" s="332" customFormat="1" ht="20.45" customHeight="1">
      <c r="A38" s="334"/>
      <c r="B38" s="334"/>
      <c r="C38" s="335"/>
      <c r="D38" s="336"/>
    </row>
    <row r="39" spans="1:9" ht="20.45" customHeight="1">
      <c r="F39" s="332"/>
      <c r="G39" s="332"/>
      <c r="H39" s="332"/>
      <c r="I39" s="332"/>
    </row>
  </sheetData>
  <mergeCells count="1">
    <mergeCell ref="A2:D2"/>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E23"/>
  <sheetViews>
    <sheetView showZeros="0" workbookViewId="0">
      <selection activeCell="D6" sqref="D6"/>
    </sheetView>
  </sheetViews>
  <sheetFormatPr defaultColWidth="9" defaultRowHeight="20.100000000000001" customHeight="1"/>
  <cols>
    <col min="1" max="1" width="37.875" style="90" customWidth="1"/>
    <col min="2" max="2" width="12.75" style="91" customWidth="1"/>
    <col min="3" max="3" width="32.5" style="92" customWidth="1"/>
    <col min="4" max="4" width="13.5" style="93" customWidth="1"/>
    <col min="5" max="5" width="13" style="94" customWidth="1"/>
    <col min="6" max="16384" width="9" style="94"/>
  </cols>
  <sheetData>
    <row r="1" spans="1:5" ht="20.100000000000001" customHeight="1">
      <c r="A1" s="465" t="s">
        <v>1294</v>
      </c>
      <c r="B1" s="465"/>
      <c r="C1" s="465"/>
      <c r="D1" s="465"/>
    </row>
    <row r="2" spans="1:5" ht="29.25" customHeight="1">
      <c r="A2" s="468" t="s">
        <v>1295</v>
      </c>
      <c r="B2" s="468"/>
      <c r="C2" s="468"/>
      <c r="D2" s="468"/>
    </row>
    <row r="3" spans="1:5" ht="20.100000000000001" customHeight="1">
      <c r="A3" s="497"/>
      <c r="B3" s="497"/>
      <c r="C3" s="497"/>
      <c r="D3" s="95" t="s">
        <v>2</v>
      </c>
    </row>
    <row r="4" spans="1:5" ht="24" customHeight="1">
      <c r="A4" s="96" t="s">
        <v>601</v>
      </c>
      <c r="B4" s="97" t="s">
        <v>657</v>
      </c>
      <c r="C4" s="96" t="s">
        <v>147</v>
      </c>
      <c r="D4" s="97" t="s">
        <v>657</v>
      </c>
    </row>
    <row r="5" spans="1:5" ht="24" customHeight="1">
      <c r="A5" s="116" t="s">
        <v>70</v>
      </c>
      <c r="B5" s="457">
        <v>159.68</v>
      </c>
      <c r="C5" s="116" t="s">
        <v>70</v>
      </c>
      <c r="D5" s="457">
        <v>159.68</v>
      </c>
      <c r="E5" s="91"/>
    </row>
    <row r="6" spans="1:5" ht="24" customHeight="1">
      <c r="A6" s="87" t="s">
        <v>71</v>
      </c>
      <c r="B6" s="457"/>
      <c r="C6" s="117" t="s">
        <v>72</v>
      </c>
      <c r="D6" s="457">
        <v>159.68</v>
      </c>
      <c r="E6" s="91"/>
    </row>
    <row r="7" spans="1:5" ht="20.100000000000001" customHeight="1">
      <c r="A7" s="73" t="s">
        <v>665</v>
      </c>
      <c r="B7" s="431"/>
      <c r="C7" s="73" t="s">
        <v>666</v>
      </c>
      <c r="D7" s="431"/>
    </row>
    <row r="8" spans="1:5" ht="20.100000000000001" customHeight="1">
      <c r="A8" s="73" t="s">
        <v>1296</v>
      </c>
      <c r="B8" s="431"/>
      <c r="C8" s="73" t="s">
        <v>668</v>
      </c>
      <c r="D8" s="431"/>
    </row>
    <row r="9" spans="1:5" ht="20.100000000000001" customHeight="1">
      <c r="A9" s="73" t="s">
        <v>1297</v>
      </c>
      <c r="B9" s="431"/>
      <c r="C9" s="73" t="s">
        <v>670</v>
      </c>
      <c r="D9" s="431">
        <v>159.68</v>
      </c>
    </row>
    <row r="10" spans="1:5" ht="20.100000000000001" customHeight="1">
      <c r="A10" s="73" t="s">
        <v>1298</v>
      </c>
      <c r="B10" s="431"/>
      <c r="C10" s="73" t="s">
        <v>672</v>
      </c>
      <c r="D10" s="431"/>
    </row>
    <row r="11" spans="1:5" ht="20.100000000000001" customHeight="1">
      <c r="A11" s="73" t="s">
        <v>1299</v>
      </c>
      <c r="B11" s="431"/>
      <c r="C11" s="73" t="s">
        <v>674</v>
      </c>
      <c r="D11" s="431"/>
    </row>
    <row r="12" spans="1:5" ht="20.100000000000001" customHeight="1">
      <c r="A12" s="73" t="s">
        <v>1300</v>
      </c>
      <c r="B12" s="431"/>
      <c r="C12" s="73" t="s">
        <v>676</v>
      </c>
      <c r="D12" s="431"/>
    </row>
    <row r="13" spans="1:5" ht="20.100000000000001" customHeight="1">
      <c r="A13" s="73" t="s">
        <v>1301</v>
      </c>
      <c r="B13" s="431"/>
      <c r="C13" s="73" t="s">
        <v>678</v>
      </c>
      <c r="D13" s="431"/>
    </row>
    <row r="14" spans="1:5" ht="20.100000000000001" customHeight="1">
      <c r="A14" s="73" t="s">
        <v>1302</v>
      </c>
      <c r="B14" s="431"/>
      <c r="C14" s="73"/>
      <c r="D14" s="431"/>
    </row>
    <row r="15" spans="1:5" ht="20.100000000000001" customHeight="1">
      <c r="A15" s="73" t="s">
        <v>1303</v>
      </c>
      <c r="B15" s="431"/>
      <c r="C15" s="73"/>
      <c r="D15" s="431"/>
    </row>
    <row r="16" spans="1:5" ht="29.45" customHeight="1">
      <c r="A16" s="118" t="s">
        <v>1304</v>
      </c>
      <c r="B16" s="431"/>
      <c r="C16" s="73"/>
      <c r="D16" s="431"/>
    </row>
    <row r="17" spans="1:4" ht="20.100000000000001" customHeight="1">
      <c r="A17" s="73" t="s">
        <v>1305</v>
      </c>
      <c r="B17" s="431"/>
      <c r="C17" s="119"/>
      <c r="D17" s="459"/>
    </row>
    <row r="18" spans="1:4" ht="20.100000000000001" customHeight="1">
      <c r="A18" s="87" t="s">
        <v>122</v>
      </c>
      <c r="B18" s="457">
        <v>159.68</v>
      </c>
      <c r="C18" s="87" t="s">
        <v>123</v>
      </c>
      <c r="D18" s="457"/>
    </row>
    <row r="19" spans="1:4" ht="20.100000000000001" customHeight="1">
      <c r="A19" s="73" t="s">
        <v>124</v>
      </c>
      <c r="B19" s="433"/>
      <c r="C19" s="73" t="s">
        <v>125</v>
      </c>
      <c r="D19" s="433"/>
    </row>
    <row r="20" spans="1:4" ht="20.100000000000001" customHeight="1">
      <c r="A20" s="120" t="s">
        <v>1306</v>
      </c>
      <c r="B20" s="433"/>
      <c r="C20" s="73" t="s">
        <v>1307</v>
      </c>
      <c r="D20" s="433"/>
    </row>
    <row r="21" spans="1:4" ht="20.100000000000001" customHeight="1">
      <c r="A21" s="121" t="s">
        <v>136</v>
      </c>
      <c r="B21" s="458"/>
      <c r="C21" s="122" t="s">
        <v>1308</v>
      </c>
      <c r="D21" s="458"/>
    </row>
    <row r="22" spans="1:4" ht="20.100000000000001" customHeight="1">
      <c r="A22" s="121" t="s">
        <v>1309</v>
      </c>
      <c r="B22" s="458">
        <v>159.68</v>
      </c>
      <c r="C22" s="121" t="s">
        <v>141</v>
      </c>
      <c r="D22" s="458"/>
    </row>
    <row r="23" spans="1:4" ht="35.1" customHeight="1">
      <c r="A23" s="505" t="s">
        <v>1310</v>
      </c>
      <c r="B23" s="505"/>
      <c r="C23" s="505"/>
      <c r="D23" s="505"/>
    </row>
  </sheetData>
  <mergeCells count="5">
    <mergeCell ref="A1:B1"/>
    <mergeCell ref="C1:D1"/>
    <mergeCell ref="A2:D2"/>
    <mergeCell ref="A3:C3"/>
    <mergeCell ref="A23:D23"/>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D44"/>
  <sheetViews>
    <sheetView workbookViewId="0">
      <selection activeCell="B18" sqref="B18:B19"/>
    </sheetView>
  </sheetViews>
  <sheetFormatPr defaultColWidth="9" defaultRowHeight="20.100000000000001" customHeight="1"/>
  <cols>
    <col min="1" max="1" width="70.75" style="108" customWidth="1"/>
    <col min="2" max="2" width="30.375" style="93" customWidth="1"/>
    <col min="3" max="16384" width="9" style="94"/>
  </cols>
  <sheetData>
    <row r="1" spans="1:4" ht="20.100000000000001" customHeight="1">
      <c r="A1" s="465" t="s">
        <v>1311</v>
      </c>
      <c r="B1" s="465"/>
    </row>
    <row r="2" spans="1:4" ht="35.25" customHeight="1">
      <c r="A2" s="468" t="s">
        <v>1312</v>
      </c>
      <c r="B2" s="468"/>
      <c r="D2" s="109"/>
    </row>
    <row r="3" spans="1:4" ht="20.100000000000001" customHeight="1">
      <c r="A3" s="110"/>
      <c r="B3" s="111" t="s">
        <v>2</v>
      </c>
    </row>
    <row r="4" spans="1:4" ht="24" customHeight="1">
      <c r="A4" s="112" t="s">
        <v>147</v>
      </c>
      <c r="B4" s="113" t="s">
        <v>1229</v>
      </c>
    </row>
    <row r="5" spans="1:4" ht="21.75" customHeight="1">
      <c r="A5" s="114" t="s">
        <v>72</v>
      </c>
      <c r="B5" s="457">
        <v>159.68</v>
      </c>
    </row>
    <row r="6" spans="1:4" ht="20.100000000000001" customHeight="1">
      <c r="A6" s="115" t="s">
        <v>666</v>
      </c>
      <c r="B6" s="460"/>
    </row>
    <row r="7" spans="1:4" ht="20.100000000000001" customHeight="1">
      <c r="A7" s="115" t="s">
        <v>1313</v>
      </c>
      <c r="B7" s="460"/>
    </row>
    <row r="8" spans="1:4" ht="20.100000000000001" customHeight="1">
      <c r="A8" s="115" t="s">
        <v>1314</v>
      </c>
      <c r="B8" s="460"/>
    </row>
    <row r="9" spans="1:4" ht="20.100000000000001" customHeight="1">
      <c r="A9" s="115" t="s">
        <v>668</v>
      </c>
      <c r="B9" s="460"/>
    </row>
    <row r="10" spans="1:4" ht="20.100000000000001" customHeight="1">
      <c r="A10" s="115" t="s">
        <v>1315</v>
      </c>
      <c r="B10" s="460"/>
    </row>
    <row r="11" spans="1:4" ht="20.100000000000001" customHeight="1">
      <c r="A11" s="115" t="s">
        <v>1316</v>
      </c>
      <c r="B11" s="460"/>
    </row>
    <row r="12" spans="1:4" ht="20.100000000000001" customHeight="1">
      <c r="A12" s="115" t="s">
        <v>1317</v>
      </c>
      <c r="B12" s="460"/>
    </row>
    <row r="13" spans="1:4" ht="20.100000000000001" customHeight="1">
      <c r="A13" s="115" t="s">
        <v>670</v>
      </c>
      <c r="B13" s="460">
        <v>159.68</v>
      </c>
    </row>
    <row r="14" spans="1:4" ht="20.100000000000001" customHeight="1">
      <c r="A14" s="115" t="s">
        <v>1318</v>
      </c>
      <c r="B14" s="460">
        <v>151.1</v>
      </c>
    </row>
    <row r="15" spans="1:4" ht="20.100000000000001" customHeight="1">
      <c r="A15" s="115" t="s">
        <v>1319</v>
      </c>
      <c r="B15" s="460"/>
    </row>
    <row r="16" spans="1:4" ht="20.100000000000001" customHeight="1">
      <c r="A16" s="115" t="s">
        <v>1320</v>
      </c>
      <c r="B16" s="460"/>
    </row>
    <row r="17" spans="1:2" ht="20.100000000000001" customHeight="1">
      <c r="A17" s="115" t="s">
        <v>1321</v>
      </c>
      <c r="B17" s="460"/>
    </row>
    <row r="18" spans="1:2" ht="20.100000000000001" customHeight="1">
      <c r="A18" s="115" t="s">
        <v>1322</v>
      </c>
      <c r="B18" s="460">
        <v>151.1</v>
      </c>
    </row>
    <row r="19" spans="1:2" ht="20.100000000000001" customHeight="1">
      <c r="A19" s="115" t="s">
        <v>1323</v>
      </c>
      <c r="B19" s="460">
        <v>8.58</v>
      </c>
    </row>
    <row r="20" spans="1:2" ht="20.100000000000001" customHeight="1">
      <c r="A20" s="115" t="s">
        <v>1324</v>
      </c>
      <c r="B20" s="460">
        <v>8.58</v>
      </c>
    </row>
    <row r="21" spans="1:2" ht="20.100000000000001" customHeight="1">
      <c r="A21" s="115" t="s">
        <v>1325</v>
      </c>
      <c r="B21" s="460"/>
    </row>
    <row r="22" spans="1:2" ht="20.100000000000001" customHeight="1">
      <c r="A22" s="115" t="s">
        <v>1326</v>
      </c>
      <c r="B22" s="460"/>
    </row>
    <row r="23" spans="1:2" ht="20.100000000000001" customHeight="1">
      <c r="A23" s="115" t="s">
        <v>672</v>
      </c>
      <c r="B23" s="460"/>
    </row>
    <row r="24" spans="1:2" ht="20.100000000000001" customHeight="1">
      <c r="A24" s="115" t="s">
        <v>1327</v>
      </c>
      <c r="B24" s="460"/>
    </row>
    <row r="25" spans="1:2" ht="20.100000000000001" customHeight="1">
      <c r="A25" s="115" t="s">
        <v>1317</v>
      </c>
      <c r="B25" s="460"/>
    </row>
    <row r="26" spans="1:2" ht="20.100000000000001" customHeight="1">
      <c r="A26" s="115" t="s">
        <v>1328</v>
      </c>
      <c r="B26" s="460"/>
    </row>
    <row r="27" spans="1:2" ht="20.100000000000001" customHeight="1">
      <c r="A27" s="115" t="s">
        <v>1329</v>
      </c>
      <c r="B27" s="460"/>
    </row>
    <row r="28" spans="1:2" ht="35.1" customHeight="1">
      <c r="A28" s="115" t="s">
        <v>1330</v>
      </c>
      <c r="B28" s="460"/>
    </row>
    <row r="29" spans="1:2" ht="20.100000000000001" customHeight="1">
      <c r="A29" s="115" t="s">
        <v>1331</v>
      </c>
      <c r="B29" s="460"/>
    </row>
    <row r="30" spans="1:2" ht="20.100000000000001" customHeight="1">
      <c r="A30" s="115" t="s">
        <v>1332</v>
      </c>
      <c r="B30" s="460"/>
    </row>
    <row r="31" spans="1:2" ht="20.100000000000001" customHeight="1">
      <c r="A31" s="115" t="s">
        <v>1333</v>
      </c>
      <c r="B31" s="460"/>
    </row>
    <row r="32" spans="1:2" ht="20.100000000000001" customHeight="1">
      <c r="A32" s="115" t="s">
        <v>1334</v>
      </c>
      <c r="B32" s="460"/>
    </row>
    <row r="33" spans="1:2" ht="20.100000000000001" customHeight="1">
      <c r="A33" s="115" t="s">
        <v>1335</v>
      </c>
      <c r="B33" s="460"/>
    </row>
    <row r="34" spans="1:2" ht="20.100000000000001" customHeight="1">
      <c r="A34" s="115" t="s">
        <v>1336</v>
      </c>
      <c r="B34" s="460"/>
    </row>
    <row r="35" spans="1:2" ht="20.100000000000001" customHeight="1">
      <c r="A35" s="115" t="s">
        <v>1337</v>
      </c>
      <c r="B35" s="460"/>
    </row>
    <row r="36" spans="1:2" ht="20.100000000000001" customHeight="1">
      <c r="A36" s="115" t="s">
        <v>1338</v>
      </c>
      <c r="B36" s="460"/>
    </row>
    <row r="37" spans="1:2" ht="20.100000000000001" customHeight="1">
      <c r="A37" s="115" t="s">
        <v>1339</v>
      </c>
      <c r="B37" s="460"/>
    </row>
    <row r="38" spans="1:2" ht="20.100000000000001" customHeight="1">
      <c r="A38" s="115" t="s">
        <v>1340</v>
      </c>
      <c r="B38" s="460"/>
    </row>
    <row r="39" spans="1:2" ht="20.100000000000001" customHeight="1">
      <c r="A39" s="115" t="s">
        <v>1341</v>
      </c>
      <c r="B39" s="460"/>
    </row>
    <row r="40" spans="1:2" ht="20.100000000000001" customHeight="1">
      <c r="A40" s="115" t="s">
        <v>1342</v>
      </c>
      <c r="B40" s="460"/>
    </row>
    <row r="41" spans="1:2" ht="20.100000000000001" customHeight="1">
      <c r="A41" s="115" t="s">
        <v>1343</v>
      </c>
      <c r="B41" s="460"/>
    </row>
    <row r="42" spans="1:2" ht="20.100000000000001" customHeight="1">
      <c r="A42" s="115" t="s">
        <v>1344</v>
      </c>
      <c r="B42" s="460"/>
    </row>
    <row r="43" spans="1:2" ht="20.100000000000001" customHeight="1">
      <c r="A43" s="115" t="s">
        <v>1345</v>
      </c>
      <c r="B43" s="460"/>
    </row>
    <row r="44" spans="1:2" ht="20.100000000000001" customHeight="1">
      <c r="A44" s="505" t="s">
        <v>1346</v>
      </c>
      <c r="B44" s="505"/>
    </row>
  </sheetData>
  <mergeCells count="3">
    <mergeCell ref="A1:B1"/>
    <mergeCell ref="A2:B2"/>
    <mergeCell ref="A44:B44"/>
  </mergeCells>
  <phoneticPr fontId="83"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6"/>
  <sheetViews>
    <sheetView showZeros="0" workbookViewId="0">
      <selection activeCell="B8" sqref="B8"/>
    </sheetView>
  </sheetViews>
  <sheetFormatPr defaultColWidth="9" defaultRowHeight="20.100000000000001" customHeight="1"/>
  <cols>
    <col min="1" max="1" width="39.25" style="90" customWidth="1"/>
    <col min="2" max="2" width="11.875" style="91" customWidth="1"/>
    <col min="3" max="3" width="40.125" style="92" customWidth="1"/>
    <col min="4" max="4" width="11.625" style="93" customWidth="1"/>
    <col min="5" max="5" width="13" style="94" customWidth="1"/>
    <col min="6" max="16384" width="9" style="94"/>
  </cols>
  <sheetData>
    <row r="1" spans="1:5" ht="20.100000000000001" customHeight="1">
      <c r="A1" s="465" t="s">
        <v>1347</v>
      </c>
      <c r="B1" s="465"/>
      <c r="C1" s="465"/>
      <c r="D1" s="465"/>
    </row>
    <row r="2" spans="1:5" ht="29.25" customHeight="1">
      <c r="A2" s="468" t="s">
        <v>1348</v>
      </c>
      <c r="B2" s="468"/>
      <c r="C2" s="468"/>
      <c r="D2" s="468"/>
    </row>
    <row r="3" spans="1:5" ht="20.100000000000001" customHeight="1">
      <c r="A3" s="497"/>
      <c r="B3" s="497"/>
      <c r="C3" s="497"/>
      <c r="D3" s="95" t="s">
        <v>2</v>
      </c>
    </row>
    <row r="4" spans="1:5" ht="24" customHeight="1">
      <c r="A4" s="96" t="s">
        <v>746</v>
      </c>
      <c r="B4" s="97" t="s">
        <v>657</v>
      </c>
      <c r="C4" s="96" t="s">
        <v>147</v>
      </c>
      <c r="D4" s="97" t="s">
        <v>657</v>
      </c>
    </row>
    <row r="5" spans="1:5" ht="33.75" customHeight="1">
      <c r="A5" s="98" t="s">
        <v>602</v>
      </c>
      <c r="B5" s="457">
        <f>SUM(B6:B13)</f>
        <v>0</v>
      </c>
      <c r="C5" s="99" t="s">
        <v>603</v>
      </c>
      <c r="D5" s="88">
        <f>SUM(D6:D15)</f>
        <v>0</v>
      </c>
      <c r="E5" s="91"/>
    </row>
    <row r="6" spans="1:5" ht="33.75" customHeight="1">
      <c r="A6" s="100" t="s">
        <v>749</v>
      </c>
      <c r="B6" s="433"/>
      <c r="C6" s="100"/>
      <c r="D6" s="50"/>
      <c r="E6" s="102"/>
    </row>
    <row r="7" spans="1:5" ht="33.75" customHeight="1">
      <c r="A7" s="100" t="s">
        <v>748</v>
      </c>
      <c r="B7" s="433"/>
      <c r="C7" s="103"/>
      <c r="D7" s="104"/>
      <c r="E7" s="102"/>
    </row>
    <row r="8" spans="1:5" ht="33.75" customHeight="1">
      <c r="A8" s="100" t="s">
        <v>751</v>
      </c>
      <c r="B8" s="433"/>
      <c r="C8" s="103"/>
      <c r="D8" s="104"/>
    </row>
    <row r="9" spans="1:5" ht="33.75" customHeight="1">
      <c r="A9" s="100" t="s">
        <v>752</v>
      </c>
      <c r="B9" s="433"/>
      <c r="C9" s="103"/>
      <c r="D9" s="104"/>
    </row>
    <row r="10" spans="1:5" ht="33.75" customHeight="1">
      <c r="A10" s="100"/>
      <c r="B10" s="433"/>
      <c r="C10" s="103"/>
      <c r="D10" s="104"/>
    </row>
    <row r="11" spans="1:5" ht="33.75" customHeight="1">
      <c r="A11" s="100"/>
      <c r="B11" s="433"/>
      <c r="C11" s="103"/>
      <c r="D11" s="50"/>
    </row>
    <row r="12" spans="1:5" ht="33.75" customHeight="1">
      <c r="A12" s="100"/>
      <c r="B12" s="433"/>
      <c r="C12" s="103"/>
      <c r="D12" s="104"/>
    </row>
    <row r="13" spans="1:5" ht="33.75" customHeight="1">
      <c r="A13" s="100"/>
      <c r="B13" s="101"/>
      <c r="C13" s="103"/>
      <c r="D13" s="104"/>
    </row>
    <row r="14" spans="1:5" ht="33.75" customHeight="1">
      <c r="A14" s="105"/>
      <c r="B14" s="106"/>
      <c r="C14" s="103"/>
      <c r="D14" s="104"/>
    </row>
    <row r="15" spans="1:5" ht="33.75" customHeight="1">
      <c r="A15" s="105"/>
      <c r="B15" s="107"/>
      <c r="C15" s="103"/>
      <c r="D15" s="50"/>
    </row>
    <row r="16" spans="1:5" ht="27" customHeight="1">
      <c r="A16" s="505" t="s">
        <v>1349</v>
      </c>
      <c r="B16" s="505"/>
      <c r="C16" s="505"/>
      <c r="D16" s="505"/>
    </row>
  </sheetData>
  <mergeCells count="5">
    <mergeCell ref="A1:B1"/>
    <mergeCell ref="C1:D1"/>
    <mergeCell ref="A2:D2"/>
    <mergeCell ref="A3:C3"/>
    <mergeCell ref="A16:D16"/>
  </mergeCells>
  <phoneticPr fontId="83"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F23"/>
  <sheetViews>
    <sheetView showZeros="0" workbookViewId="0">
      <selection activeCell="F8" sqref="F8"/>
    </sheetView>
  </sheetViews>
  <sheetFormatPr defaultColWidth="12.75" defaultRowHeight="13.5"/>
  <cols>
    <col min="1" max="1" width="29.625" style="59" customWidth="1"/>
    <col min="2" max="2" width="13.5" style="60" customWidth="1"/>
    <col min="3" max="3" width="35.5" style="61" customWidth="1"/>
    <col min="4" max="4" width="13.5" style="62" customWidth="1"/>
    <col min="5" max="5" width="9" style="59" customWidth="1"/>
    <col min="6" max="6" width="11.25" style="59" customWidth="1"/>
    <col min="7" max="250" width="9" style="59" customWidth="1"/>
    <col min="251" max="251" width="29.625" style="59" customWidth="1"/>
    <col min="252" max="252" width="12.75" style="59"/>
    <col min="253" max="253" width="29.75" style="59" customWidth="1"/>
    <col min="254" max="254" width="17" style="59" customWidth="1"/>
    <col min="255" max="255" width="37" style="59" customWidth="1"/>
    <col min="256" max="256" width="17.375" style="59" customWidth="1"/>
    <col min="257" max="506" width="9" style="59" customWidth="1"/>
    <col min="507" max="507" width="29.625" style="59" customWidth="1"/>
    <col min="508" max="508" width="12.75" style="59"/>
    <col min="509" max="509" width="29.75" style="59" customWidth="1"/>
    <col min="510" max="510" width="17" style="59" customWidth="1"/>
    <col min="511" max="511" width="37" style="59" customWidth="1"/>
    <col min="512" max="512" width="17.375" style="59" customWidth="1"/>
    <col min="513" max="762" width="9" style="59" customWidth="1"/>
    <col min="763" max="763" width="29.625" style="59" customWidth="1"/>
    <col min="764" max="764" width="12.75" style="59"/>
    <col min="765" max="765" width="29.75" style="59" customWidth="1"/>
    <col min="766" max="766" width="17" style="59" customWidth="1"/>
    <col min="767" max="767" width="37" style="59" customWidth="1"/>
    <col min="768" max="768" width="17.375" style="59" customWidth="1"/>
    <col min="769" max="1018" width="9" style="59" customWidth="1"/>
    <col min="1019" max="1019" width="29.625" style="59" customWidth="1"/>
    <col min="1020" max="1020" width="12.75" style="59"/>
    <col min="1021" max="1021" width="29.75" style="59" customWidth="1"/>
    <col min="1022" max="1022" width="17" style="59" customWidth="1"/>
    <col min="1023" max="1023" width="37" style="59" customWidth="1"/>
    <col min="1024" max="1024" width="17.375" style="59" customWidth="1"/>
    <col min="1025" max="1274" width="9" style="59" customWidth="1"/>
    <col min="1275" max="1275" width="29.625" style="59" customWidth="1"/>
    <col min="1276" max="1276" width="12.75" style="59"/>
    <col min="1277" max="1277" width="29.75" style="59" customWidth="1"/>
    <col min="1278" max="1278" width="17" style="59" customWidth="1"/>
    <col min="1279" max="1279" width="37" style="59" customWidth="1"/>
    <col min="1280" max="1280" width="17.375" style="59" customWidth="1"/>
    <col min="1281" max="1530" width="9" style="59" customWidth="1"/>
    <col min="1531" max="1531" width="29.625" style="59" customWidth="1"/>
    <col min="1532" max="1532" width="12.75" style="59"/>
    <col min="1533" max="1533" width="29.75" style="59" customWidth="1"/>
    <col min="1534" max="1534" width="17" style="59" customWidth="1"/>
    <col min="1535" max="1535" width="37" style="59" customWidth="1"/>
    <col min="1536" max="1536" width="17.375" style="59" customWidth="1"/>
    <col min="1537" max="1786" width="9" style="59" customWidth="1"/>
    <col min="1787" max="1787" width="29.625" style="59" customWidth="1"/>
    <col min="1788" max="1788" width="12.75" style="59"/>
    <col min="1789" max="1789" width="29.75" style="59" customWidth="1"/>
    <col min="1790" max="1790" width="17" style="59" customWidth="1"/>
    <col min="1791" max="1791" width="37" style="59" customWidth="1"/>
    <col min="1792" max="1792" width="17.375" style="59" customWidth="1"/>
    <col min="1793" max="2042" width="9" style="59" customWidth="1"/>
    <col min="2043" max="2043" width="29.625" style="59" customWidth="1"/>
    <col min="2044" max="2044" width="12.75" style="59"/>
    <col min="2045" max="2045" width="29.75" style="59" customWidth="1"/>
    <col min="2046" max="2046" width="17" style="59" customWidth="1"/>
    <col min="2047" max="2047" width="37" style="59" customWidth="1"/>
    <col min="2048" max="2048" width="17.375" style="59" customWidth="1"/>
    <col min="2049" max="2298" width="9" style="59" customWidth="1"/>
    <col min="2299" max="2299" width="29.625" style="59" customWidth="1"/>
    <col min="2300" max="2300" width="12.75" style="59"/>
    <col min="2301" max="2301" width="29.75" style="59" customWidth="1"/>
    <col min="2302" max="2302" width="17" style="59" customWidth="1"/>
    <col min="2303" max="2303" width="37" style="59" customWidth="1"/>
    <col min="2304" max="2304" width="17.375" style="59" customWidth="1"/>
    <col min="2305" max="2554" width="9" style="59" customWidth="1"/>
    <col min="2555" max="2555" width="29.625" style="59" customWidth="1"/>
    <col min="2556" max="2556" width="12.75" style="59"/>
    <col min="2557" max="2557" width="29.75" style="59" customWidth="1"/>
    <col min="2558" max="2558" width="17" style="59" customWidth="1"/>
    <col min="2559" max="2559" width="37" style="59" customWidth="1"/>
    <col min="2560" max="2560" width="17.375" style="59" customWidth="1"/>
    <col min="2561" max="2810" width="9" style="59" customWidth="1"/>
    <col min="2811" max="2811" width="29.625" style="59" customWidth="1"/>
    <col min="2812" max="2812" width="12.75" style="59"/>
    <col min="2813" max="2813" width="29.75" style="59" customWidth="1"/>
    <col min="2814" max="2814" width="17" style="59" customWidth="1"/>
    <col min="2815" max="2815" width="37" style="59" customWidth="1"/>
    <col min="2816" max="2816" width="17.375" style="59" customWidth="1"/>
    <col min="2817" max="3066" width="9" style="59" customWidth="1"/>
    <col min="3067" max="3067" width="29.625" style="59" customWidth="1"/>
    <col min="3068" max="3068" width="12.75" style="59"/>
    <col min="3069" max="3069" width="29.75" style="59" customWidth="1"/>
    <col min="3070" max="3070" width="17" style="59" customWidth="1"/>
    <col min="3071" max="3071" width="37" style="59" customWidth="1"/>
    <col min="3072" max="3072" width="17.375" style="59" customWidth="1"/>
    <col min="3073" max="3322" width="9" style="59" customWidth="1"/>
    <col min="3323" max="3323" width="29.625" style="59" customWidth="1"/>
    <col min="3324" max="3324" width="12.75" style="59"/>
    <col min="3325" max="3325" width="29.75" style="59" customWidth="1"/>
    <col min="3326" max="3326" width="17" style="59" customWidth="1"/>
    <col min="3327" max="3327" width="37" style="59" customWidth="1"/>
    <col min="3328" max="3328" width="17.375" style="59" customWidth="1"/>
    <col min="3329" max="3578" width="9" style="59" customWidth="1"/>
    <col min="3579" max="3579" width="29.625" style="59" customWidth="1"/>
    <col min="3580" max="3580" width="12.75" style="59"/>
    <col min="3581" max="3581" width="29.75" style="59" customWidth="1"/>
    <col min="3582" max="3582" width="17" style="59" customWidth="1"/>
    <col min="3583" max="3583" width="37" style="59" customWidth="1"/>
    <col min="3584" max="3584" width="17.375" style="59" customWidth="1"/>
    <col min="3585" max="3834" width="9" style="59" customWidth="1"/>
    <col min="3835" max="3835" width="29.625" style="59" customWidth="1"/>
    <col min="3836" max="3836" width="12.75" style="59"/>
    <col min="3837" max="3837" width="29.75" style="59" customWidth="1"/>
    <col min="3838" max="3838" width="17" style="59" customWidth="1"/>
    <col min="3839" max="3839" width="37" style="59" customWidth="1"/>
    <col min="3840" max="3840" width="17.375" style="59" customWidth="1"/>
    <col min="3841" max="4090" width="9" style="59" customWidth="1"/>
    <col min="4091" max="4091" width="29.625" style="59" customWidth="1"/>
    <col min="4092" max="4092" width="12.75" style="59"/>
    <col min="4093" max="4093" width="29.75" style="59" customWidth="1"/>
    <col min="4094" max="4094" width="17" style="59" customWidth="1"/>
    <col min="4095" max="4095" width="37" style="59" customWidth="1"/>
    <col min="4096" max="4096" width="17.375" style="59" customWidth="1"/>
    <col min="4097" max="4346" width="9" style="59" customWidth="1"/>
    <col min="4347" max="4347" width="29.625" style="59" customWidth="1"/>
    <col min="4348" max="4348" width="12.75" style="59"/>
    <col min="4349" max="4349" width="29.75" style="59" customWidth="1"/>
    <col min="4350" max="4350" width="17" style="59" customWidth="1"/>
    <col min="4351" max="4351" width="37" style="59" customWidth="1"/>
    <col min="4352" max="4352" width="17.375" style="59" customWidth="1"/>
    <col min="4353" max="4602" width="9" style="59" customWidth="1"/>
    <col min="4603" max="4603" width="29.625" style="59" customWidth="1"/>
    <col min="4604" max="4604" width="12.75" style="59"/>
    <col min="4605" max="4605" width="29.75" style="59" customWidth="1"/>
    <col min="4606" max="4606" width="17" style="59" customWidth="1"/>
    <col min="4607" max="4607" width="37" style="59" customWidth="1"/>
    <col min="4608" max="4608" width="17.375" style="59" customWidth="1"/>
    <col min="4609" max="4858" width="9" style="59" customWidth="1"/>
    <col min="4859" max="4859" width="29.625" style="59" customWidth="1"/>
    <col min="4860" max="4860" width="12.75" style="59"/>
    <col min="4861" max="4861" width="29.75" style="59" customWidth="1"/>
    <col min="4862" max="4862" width="17" style="59" customWidth="1"/>
    <col min="4863" max="4863" width="37" style="59" customWidth="1"/>
    <col min="4864" max="4864" width="17.375" style="59" customWidth="1"/>
    <col min="4865" max="5114" width="9" style="59" customWidth="1"/>
    <col min="5115" max="5115" width="29.625" style="59" customWidth="1"/>
    <col min="5116" max="5116" width="12.75" style="59"/>
    <col min="5117" max="5117" width="29.75" style="59" customWidth="1"/>
    <col min="5118" max="5118" width="17" style="59" customWidth="1"/>
    <col min="5119" max="5119" width="37" style="59" customWidth="1"/>
    <col min="5120" max="5120" width="17.375" style="59" customWidth="1"/>
    <col min="5121" max="5370" width="9" style="59" customWidth="1"/>
    <col min="5371" max="5371" width="29.625" style="59" customWidth="1"/>
    <col min="5372" max="5372" width="12.75" style="59"/>
    <col min="5373" max="5373" width="29.75" style="59" customWidth="1"/>
    <col min="5374" max="5374" width="17" style="59" customWidth="1"/>
    <col min="5375" max="5375" width="37" style="59" customWidth="1"/>
    <col min="5376" max="5376" width="17.375" style="59" customWidth="1"/>
    <col min="5377" max="5626" width="9" style="59" customWidth="1"/>
    <col min="5627" max="5627" width="29.625" style="59" customWidth="1"/>
    <col min="5628" max="5628" width="12.75" style="59"/>
    <col min="5629" max="5629" width="29.75" style="59" customWidth="1"/>
    <col min="5630" max="5630" width="17" style="59" customWidth="1"/>
    <col min="5631" max="5631" width="37" style="59" customWidth="1"/>
    <col min="5632" max="5632" width="17.375" style="59" customWidth="1"/>
    <col min="5633" max="5882" width="9" style="59" customWidth="1"/>
    <col min="5883" max="5883" width="29.625" style="59" customWidth="1"/>
    <col min="5884" max="5884" width="12.75" style="59"/>
    <col min="5885" max="5885" width="29.75" style="59" customWidth="1"/>
    <col min="5886" max="5886" width="17" style="59" customWidth="1"/>
    <col min="5887" max="5887" width="37" style="59" customWidth="1"/>
    <col min="5888" max="5888" width="17.375" style="59" customWidth="1"/>
    <col min="5889" max="6138" width="9" style="59" customWidth="1"/>
    <col min="6139" max="6139" width="29.625" style="59" customWidth="1"/>
    <col min="6140" max="6140" width="12.75" style="59"/>
    <col min="6141" max="6141" width="29.75" style="59" customWidth="1"/>
    <col min="6142" max="6142" width="17" style="59" customWidth="1"/>
    <col min="6143" max="6143" width="37" style="59" customWidth="1"/>
    <col min="6144" max="6144" width="17.375" style="59" customWidth="1"/>
    <col min="6145" max="6394" width="9" style="59" customWidth="1"/>
    <col min="6395" max="6395" width="29.625" style="59" customWidth="1"/>
    <col min="6396" max="6396" width="12.75" style="59"/>
    <col min="6397" max="6397" width="29.75" style="59" customWidth="1"/>
    <col min="6398" max="6398" width="17" style="59" customWidth="1"/>
    <col min="6399" max="6399" width="37" style="59" customWidth="1"/>
    <col min="6400" max="6400" width="17.375" style="59" customWidth="1"/>
    <col min="6401" max="6650" width="9" style="59" customWidth="1"/>
    <col min="6651" max="6651" width="29.625" style="59" customWidth="1"/>
    <col min="6652" max="6652" width="12.75" style="59"/>
    <col min="6653" max="6653" width="29.75" style="59" customWidth="1"/>
    <col min="6654" max="6654" width="17" style="59" customWidth="1"/>
    <col min="6655" max="6655" width="37" style="59" customWidth="1"/>
    <col min="6656" max="6656" width="17.375" style="59" customWidth="1"/>
    <col min="6657" max="6906" width="9" style="59" customWidth="1"/>
    <col min="6907" max="6907" width="29.625" style="59" customWidth="1"/>
    <col min="6908" max="6908" width="12.75" style="59"/>
    <col min="6909" max="6909" width="29.75" style="59" customWidth="1"/>
    <col min="6910" max="6910" width="17" style="59" customWidth="1"/>
    <col min="6911" max="6911" width="37" style="59" customWidth="1"/>
    <col min="6912" max="6912" width="17.375" style="59" customWidth="1"/>
    <col min="6913" max="7162" width="9" style="59" customWidth="1"/>
    <col min="7163" max="7163" width="29.625" style="59" customWidth="1"/>
    <col min="7164" max="7164" width="12.75" style="59"/>
    <col min="7165" max="7165" width="29.75" style="59" customWidth="1"/>
    <col min="7166" max="7166" width="17" style="59" customWidth="1"/>
    <col min="7167" max="7167" width="37" style="59" customWidth="1"/>
    <col min="7168" max="7168" width="17.375" style="59" customWidth="1"/>
    <col min="7169" max="7418" width="9" style="59" customWidth="1"/>
    <col min="7419" max="7419" width="29.625" style="59" customWidth="1"/>
    <col min="7420" max="7420" width="12.75" style="59"/>
    <col min="7421" max="7421" width="29.75" style="59" customWidth="1"/>
    <col min="7422" max="7422" width="17" style="59" customWidth="1"/>
    <col min="7423" max="7423" width="37" style="59" customWidth="1"/>
    <col min="7424" max="7424" width="17.375" style="59" customWidth="1"/>
    <col min="7425" max="7674" width="9" style="59" customWidth="1"/>
    <col min="7675" max="7675" width="29.625" style="59" customWidth="1"/>
    <col min="7676" max="7676" width="12.75" style="59"/>
    <col min="7677" max="7677" width="29.75" style="59" customWidth="1"/>
    <col min="7678" max="7678" width="17" style="59" customWidth="1"/>
    <col min="7679" max="7679" width="37" style="59" customWidth="1"/>
    <col min="7680" max="7680" width="17.375" style="59" customWidth="1"/>
    <col min="7681" max="7930" width="9" style="59" customWidth="1"/>
    <col min="7931" max="7931" width="29.625" style="59" customWidth="1"/>
    <col min="7932" max="7932" width="12.75" style="59"/>
    <col min="7933" max="7933" width="29.75" style="59" customWidth="1"/>
    <col min="7934" max="7934" width="17" style="59" customWidth="1"/>
    <col min="7935" max="7935" width="37" style="59" customWidth="1"/>
    <col min="7936" max="7936" width="17.375" style="59" customWidth="1"/>
    <col min="7937" max="8186" width="9" style="59" customWidth="1"/>
    <col min="8187" max="8187" width="29.625" style="59" customWidth="1"/>
    <col min="8188" max="8188" width="12.75" style="59"/>
    <col min="8189" max="8189" width="29.75" style="59" customWidth="1"/>
    <col min="8190" max="8190" width="17" style="59" customWidth="1"/>
    <col min="8191" max="8191" width="37" style="59" customWidth="1"/>
    <col min="8192" max="8192" width="17.375" style="59" customWidth="1"/>
    <col min="8193" max="8442" width="9" style="59" customWidth="1"/>
    <col min="8443" max="8443" width="29.625" style="59" customWidth="1"/>
    <col min="8444" max="8444" width="12.75" style="59"/>
    <col min="8445" max="8445" width="29.75" style="59" customWidth="1"/>
    <col min="8446" max="8446" width="17" style="59" customWidth="1"/>
    <col min="8447" max="8447" width="37" style="59" customWidth="1"/>
    <col min="8448" max="8448" width="17.375" style="59" customWidth="1"/>
    <col min="8449" max="8698" width="9" style="59" customWidth="1"/>
    <col min="8699" max="8699" width="29.625" style="59" customWidth="1"/>
    <col min="8700" max="8700" width="12.75" style="59"/>
    <col min="8701" max="8701" width="29.75" style="59" customWidth="1"/>
    <col min="8702" max="8702" width="17" style="59" customWidth="1"/>
    <col min="8703" max="8703" width="37" style="59" customWidth="1"/>
    <col min="8704" max="8704" width="17.375" style="59" customWidth="1"/>
    <col min="8705" max="8954" width="9" style="59" customWidth="1"/>
    <col min="8955" max="8955" width="29.625" style="59" customWidth="1"/>
    <col min="8956" max="8956" width="12.75" style="59"/>
    <col min="8957" max="8957" width="29.75" style="59" customWidth="1"/>
    <col min="8958" max="8958" width="17" style="59" customWidth="1"/>
    <col min="8959" max="8959" width="37" style="59" customWidth="1"/>
    <col min="8960" max="8960" width="17.375" style="59" customWidth="1"/>
    <col min="8961" max="9210" width="9" style="59" customWidth="1"/>
    <col min="9211" max="9211" width="29.625" style="59" customWidth="1"/>
    <col min="9212" max="9212" width="12.75" style="59"/>
    <col min="9213" max="9213" width="29.75" style="59" customWidth="1"/>
    <col min="9214" max="9214" width="17" style="59" customWidth="1"/>
    <col min="9215" max="9215" width="37" style="59" customWidth="1"/>
    <col min="9216" max="9216" width="17.375" style="59" customWidth="1"/>
    <col min="9217" max="9466" width="9" style="59" customWidth="1"/>
    <col min="9467" max="9467" width="29.625" style="59" customWidth="1"/>
    <col min="9468" max="9468" width="12.75" style="59"/>
    <col min="9469" max="9469" width="29.75" style="59" customWidth="1"/>
    <col min="9470" max="9470" width="17" style="59" customWidth="1"/>
    <col min="9471" max="9471" width="37" style="59" customWidth="1"/>
    <col min="9472" max="9472" width="17.375" style="59" customWidth="1"/>
    <col min="9473" max="9722" width="9" style="59" customWidth="1"/>
    <col min="9723" max="9723" width="29.625" style="59" customWidth="1"/>
    <col min="9724" max="9724" width="12.75" style="59"/>
    <col min="9725" max="9725" width="29.75" style="59" customWidth="1"/>
    <col min="9726" max="9726" width="17" style="59" customWidth="1"/>
    <col min="9727" max="9727" width="37" style="59" customWidth="1"/>
    <col min="9728" max="9728" width="17.375" style="59" customWidth="1"/>
    <col min="9729" max="9978" width="9" style="59" customWidth="1"/>
    <col min="9979" max="9979" width="29.625" style="59" customWidth="1"/>
    <col min="9980" max="9980" width="12.75" style="59"/>
    <col min="9981" max="9981" width="29.75" style="59" customWidth="1"/>
    <col min="9982" max="9982" width="17" style="59" customWidth="1"/>
    <col min="9983" max="9983" width="37" style="59" customWidth="1"/>
    <col min="9984" max="9984" width="17.375" style="59" customWidth="1"/>
    <col min="9985" max="10234" width="9" style="59" customWidth="1"/>
    <col min="10235" max="10235" width="29.625" style="59" customWidth="1"/>
    <col min="10236" max="10236" width="12.75" style="59"/>
    <col min="10237" max="10237" width="29.75" style="59" customWidth="1"/>
    <col min="10238" max="10238" width="17" style="59" customWidth="1"/>
    <col min="10239" max="10239" width="37" style="59" customWidth="1"/>
    <col min="10240" max="10240" width="17.375" style="59" customWidth="1"/>
    <col min="10241" max="10490" width="9" style="59" customWidth="1"/>
    <col min="10491" max="10491" width="29.625" style="59" customWidth="1"/>
    <col min="10492" max="10492" width="12.75" style="59"/>
    <col min="10493" max="10493" width="29.75" style="59" customWidth="1"/>
    <col min="10494" max="10494" width="17" style="59" customWidth="1"/>
    <col min="10495" max="10495" width="37" style="59" customWidth="1"/>
    <col min="10496" max="10496" width="17.375" style="59" customWidth="1"/>
    <col min="10497" max="10746" width="9" style="59" customWidth="1"/>
    <col min="10747" max="10747" width="29.625" style="59" customWidth="1"/>
    <col min="10748" max="10748" width="12.75" style="59"/>
    <col min="10749" max="10749" width="29.75" style="59" customWidth="1"/>
    <col min="10750" max="10750" width="17" style="59" customWidth="1"/>
    <col min="10751" max="10751" width="37" style="59" customWidth="1"/>
    <col min="10752" max="10752" width="17.375" style="59" customWidth="1"/>
    <col min="10753" max="11002" width="9" style="59" customWidth="1"/>
    <col min="11003" max="11003" width="29.625" style="59" customWidth="1"/>
    <col min="11004" max="11004" width="12.75" style="59"/>
    <col min="11005" max="11005" width="29.75" style="59" customWidth="1"/>
    <col min="11006" max="11006" width="17" style="59" customWidth="1"/>
    <col min="11007" max="11007" width="37" style="59" customWidth="1"/>
    <col min="11008" max="11008" width="17.375" style="59" customWidth="1"/>
    <col min="11009" max="11258" width="9" style="59" customWidth="1"/>
    <col min="11259" max="11259" width="29.625" style="59" customWidth="1"/>
    <col min="11260" max="11260" width="12.75" style="59"/>
    <col min="11261" max="11261" width="29.75" style="59" customWidth="1"/>
    <col min="11262" max="11262" width="17" style="59" customWidth="1"/>
    <col min="11263" max="11263" width="37" style="59" customWidth="1"/>
    <col min="11264" max="11264" width="17.375" style="59" customWidth="1"/>
    <col min="11265" max="11514" width="9" style="59" customWidth="1"/>
    <col min="11515" max="11515" width="29.625" style="59" customWidth="1"/>
    <col min="11516" max="11516" width="12.75" style="59"/>
    <col min="11517" max="11517" width="29.75" style="59" customWidth="1"/>
    <col min="11518" max="11518" width="17" style="59" customWidth="1"/>
    <col min="11519" max="11519" width="37" style="59" customWidth="1"/>
    <col min="11520" max="11520" width="17.375" style="59" customWidth="1"/>
    <col min="11521" max="11770" width="9" style="59" customWidth="1"/>
    <col min="11771" max="11771" width="29.625" style="59" customWidth="1"/>
    <col min="11772" max="11772" width="12.75" style="59"/>
    <col min="11773" max="11773" width="29.75" style="59" customWidth="1"/>
    <col min="11774" max="11774" width="17" style="59" customWidth="1"/>
    <col min="11775" max="11775" width="37" style="59" customWidth="1"/>
    <col min="11776" max="11776" width="17.375" style="59" customWidth="1"/>
    <col min="11777" max="12026" width="9" style="59" customWidth="1"/>
    <col min="12027" max="12027" width="29.625" style="59" customWidth="1"/>
    <col min="12028" max="12028" width="12.75" style="59"/>
    <col min="12029" max="12029" width="29.75" style="59" customWidth="1"/>
    <col min="12030" max="12030" width="17" style="59" customWidth="1"/>
    <col min="12031" max="12031" width="37" style="59" customWidth="1"/>
    <col min="12032" max="12032" width="17.375" style="59" customWidth="1"/>
    <col min="12033" max="12282" width="9" style="59" customWidth="1"/>
    <col min="12283" max="12283" width="29.625" style="59" customWidth="1"/>
    <col min="12284" max="12284" width="12.75" style="59"/>
    <col min="12285" max="12285" width="29.75" style="59" customWidth="1"/>
    <col min="12286" max="12286" width="17" style="59" customWidth="1"/>
    <col min="12287" max="12287" width="37" style="59" customWidth="1"/>
    <col min="12288" max="12288" width="17.375" style="59" customWidth="1"/>
    <col min="12289" max="12538" width="9" style="59" customWidth="1"/>
    <col min="12539" max="12539" width="29.625" style="59" customWidth="1"/>
    <col min="12540" max="12540" width="12.75" style="59"/>
    <col min="12541" max="12541" width="29.75" style="59" customWidth="1"/>
    <col min="12542" max="12542" width="17" style="59" customWidth="1"/>
    <col min="12543" max="12543" width="37" style="59" customWidth="1"/>
    <col min="12544" max="12544" width="17.375" style="59" customWidth="1"/>
    <col min="12545" max="12794" width="9" style="59" customWidth="1"/>
    <col min="12795" max="12795" width="29.625" style="59" customWidth="1"/>
    <col min="12796" max="12796" width="12.75" style="59"/>
    <col min="12797" max="12797" width="29.75" style="59" customWidth="1"/>
    <col min="12798" max="12798" width="17" style="59" customWidth="1"/>
    <col min="12799" max="12799" width="37" style="59" customWidth="1"/>
    <col min="12800" max="12800" width="17.375" style="59" customWidth="1"/>
    <col min="12801" max="13050" width="9" style="59" customWidth="1"/>
    <col min="13051" max="13051" width="29.625" style="59" customWidth="1"/>
    <col min="13052" max="13052" width="12.75" style="59"/>
    <col min="13053" max="13053" width="29.75" style="59" customWidth="1"/>
    <col min="13054" max="13054" width="17" style="59" customWidth="1"/>
    <col min="13055" max="13055" width="37" style="59" customWidth="1"/>
    <col min="13056" max="13056" width="17.375" style="59" customWidth="1"/>
    <col min="13057" max="13306" width="9" style="59" customWidth="1"/>
    <col min="13307" max="13307" width="29.625" style="59" customWidth="1"/>
    <col min="13308" max="13308" width="12.75" style="59"/>
    <col min="13309" max="13309" width="29.75" style="59" customWidth="1"/>
    <col min="13310" max="13310" width="17" style="59" customWidth="1"/>
    <col min="13311" max="13311" width="37" style="59" customWidth="1"/>
    <col min="13312" max="13312" width="17.375" style="59" customWidth="1"/>
    <col min="13313" max="13562" width="9" style="59" customWidth="1"/>
    <col min="13563" max="13563" width="29.625" style="59" customWidth="1"/>
    <col min="13564" max="13564" width="12.75" style="59"/>
    <col min="13565" max="13565" width="29.75" style="59" customWidth="1"/>
    <col min="13566" max="13566" width="17" style="59" customWidth="1"/>
    <col min="13567" max="13567" width="37" style="59" customWidth="1"/>
    <col min="13568" max="13568" width="17.375" style="59" customWidth="1"/>
    <col min="13569" max="13818" width="9" style="59" customWidth="1"/>
    <col min="13819" max="13819" width="29.625" style="59" customWidth="1"/>
    <col min="13820" max="13820" width="12.75" style="59"/>
    <col min="13821" max="13821" width="29.75" style="59" customWidth="1"/>
    <col min="13822" max="13822" width="17" style="59" customWidth="1"/>
    <col min="13823" max="13823" width="37" style="59" customWidth="1"/>
    <col min="13824" max="13824" width="17.375" style="59" customWidth="1"/>
    <col min="13825" max="14074" width="9" style="59" customWidth="1"/>
    <col min="14075" max="14075" width="29.625" style="59" customWidth="1"/>
    <col min="14076" max="14076" width="12.75" style="59"/>
    <col min="14077" max="14077" width="29.75" style="59" customWidth="1"/>
    <col min="14078" max="14078" width="17" style="59" customWidth="1"/>
    <col min="14079" max="14079" width="37" style="59" customWidth="1"/>
    <col min="14080" max="14080" width="17.375" style="59" customWidth="1"/>
    <col min="14081" max="14330" width="9" style="59" customWidth="1"/>
    <col min="14331" max="14331" width="29.625" style="59" customWidth="1"/>
    <col min="14332" max="14332" width="12.75" style="59"/>
    <col min="14333" max="14333" width="29.75" style="59" customWidth="1"/>
    <col min="14334" max="14334" width="17" style="59" customWidth="1"/>
    <col min="14335" max="14335" width="37" style="59" customWidth="1"/>
    <col min="14336" max="14336" width="17.375" style="59" customWidth="1"/>
    <col min="14337" max="14586" width="9" style="59" customWidth="1"/>
    <col min="14587" max="14587" width="29.625" style="59" customWidth="1"/>
    <col min="14588" max="14588" width="12.75" style="59"/>
    <col min="14589" max="14589" width="29.75" style="59" customWidth="1"/>
    <col min="14590" max="14590" width="17" style="59" customWidth="1"/>
    <col min="14591" max="14591" width="37" style="59" customWidth="1"/>
    <col min="14592" max="14592" width="17.375" style="59" customWidth="1"/>
    <col min="14593" max="14842" width="9" style="59" customWidth="1"/>
    <col min="14843" max="14843" width="29.625" style="59" customWidth="1"/>
    <col min="14844" max="14844" width="12.75" style="59"/>
    <col min="14845" max="14845" width="29.75" style="59" customWidth="1"/>
    <col min="14846" max="14846" width="17" style="59" customWidth="1"/>
    <col min="14847" max="14847" width="37" style="59" customWidth="1"/>
    <col min="14848" max="14848" width="17.375" style="59" customWidth="1"/>
    <col min="14849" max="15098" width="9" style="59" customWidth="1"/>
    <col min="15099" max="15099" width="29.625" style="59" customWidth="1"/>
    <col min="15100" max="15100" width="12.75" style="59"/>
    <col min="15101" max="15101" width="29.75" style="59" customWidth="1"/>
    <col min="15102" max="15102" width="17" style="59" customWidth="1"/>
    <col min="15103" max="15103" width="37" style="59" customWidth="1"/>
    <col min="15104" max="15104" width="17.375" style="59" customWidth="1"/>
    <col min="15105" max="15354" width="9" style="59" customWidth="1"/>
    <col min="15355" max="15355" width="29.625" style="59" customWidth="1"/>
    <col min="15356" max="15356" width="12.75" style="59"/>
    <col min="15357" max="15357" width="29.75" style="59" customWidth="1"/>
    <col min="15358" max="15358" width="17" style="59" customWidth="1"/>
    <col min="15359" max="15359" width="37" style="59" customWidth="1"/>
    <col min="15360" max="15360" width="17.375" style="59" customWidth="1"/>
    <col min="15361" max="15610" width="9" style="59" customWidth="1"/>
    <col min="15611" max="15611" width="29.625" style="59" customWidth="1"/>
    <col min="15612" max="15612" width="12.75" style="59"/>
    <col min="15613" max="15613" width="29.75" style="59" customWidth="1"/>
    <col min="15614" max="15614" width="17" style="59" customWidth="1"/>
    <col min="15615" max="15615" width="37" style="59" customWidth="1"/>
    <col min="15616" max="15616" width="17.375" style="59" customWidth="1"/>
    <col min="15617" max="15866" width="9" style="59" customWidth="1"/>
    <col min="15867" max="15867" width="29.625" style="59" customWidth="1"/>
    <col min="15868" max="15868" width="12.75" style="59"/>
    <col min="15869" max="15869" width="29.75" style="59" customWidth="1"/>
    <col min="15870" max="15870" width="17" style="59" customWidth="1"/>
    <col min="15871" max="15871" width="37" style="59" customWidth="1"/>
    <col min="15872" max="15872" width="17.375" style="59" customWidth="1"/>
    <col min="15873" max="16122" width="9" style="59" customWidth="1"/>
    <col min="16123" max="16123" width="29.625" style="59" customWidth="1"/>
    <col min="16124" max="16124" width="12.75" style="59"/>
    <col min="16125" max="16125" width="29.75" style="59" customWidth="1"/>
    <col min="16126" max="16126" width="17" style="59" customWidth="1"/>
    <col min="16127" max="16127" width="37" style="59" customWidth="1"/>
    <col min="16128" max="16128" width="17.375" style="59" customWidth="1"/>
    <col min="16129" max="16378" width="9" style="59" customWidth="1"/>
    <col min="16379" max="16379" width="29.625" style="59" customWidth="1"/>
    <col min="16380" max="16384" width="12.75" style="59"/>
  </cols>
  <sheetData>
    <row r="1" spans="1:6" ht="18.75">
      <c r="A1" s="473" t="s">
        <v>1350</v>
      </c>
      <c r="B1" s="473"/>
      <c r="C1" s="64"/>
      <c r="D1" s="65"/>
    </row>
    <row r="2" spans="1:6" ht="30" customHeight="1">
      <c r="A2" s="474" t="s">
        <v>1351</v>
      </c>
      <c r="B2" s="474"/>
      <c r="C2" s="474"/>
      <c r="D2" s="474"/>
    </row>
    <row r="3" spans="1:6" s="40" customFormat="1" ht="21.95" customHeight="1">
      <c r="A3" s="66"/>
      <c r="B3" s="67"/>
      <c r="C3" s="68"/>
      <c r="D3" s="69" t="s">
        <v>2</v>
      </c>
    </row>
    <row r="4" spans="1:6" s="40" customFormat="1" ht="24" customHeight="1">
      <c r="A4" s="44" t="s">
        <v>601</v>
      </c>
      <c r="B4" s="44" t="s">
        <v>657</v>
      </c>
      <c r="C4" s="44" t="s">
        <v>147</v>
      </c>
      <c r="D4" s="45" t="s">
        <v>657</v>
      </c>
    </row>
    <row r="5" spans="1:6" s="40" customFormat="1" ht="24" customHeight="1">
      <c r="A5" s="44" t="s">
        <v>70</v>
      </c>
      <c r="B5" s="47">
        <f>B6+B18</f>
        <v>0</v>
      </c>
      <c r="C5" s="44" t="s">
        <v>70</v>
      </c>
      <c r="D5" s="70">
        <f>B5</f>
        <v>0</v>
      </c>
    </row>
    <row r="6" spans="1:6" s="40" customFormat="1" ht="24" customHeight="1">
      <c r="A6" s="71" t="s">
        <v>71</v>
      </c>
      <c r="B6" s="70"/>
      <c r="C6" s="72" t="s">
        <v>72</v>
      </c>
      <c r="D6" s="70"/>
    </row>
    <row r="7" spans="1:6" s="40" customFormat="1" ht="20.100000000000001" customHeight="1">
      <c r="A7" s="73" t="s">
        <v>758</v>
      </c>
      <c r="B7" s="70"/>
      <c r="C7" s="73" t="s">
        <v>759</v>
      </c>
      <c r="D7" s="70"/>
      <c r="E7" s="74"/>
    </row>
    <row r="8" spans="1:6" s="40" customFormat="1" ht="20.100000000000001" customHeight="1">
      <c r="A8" s="73" t="s">
        <v>760</v>
      </c>
      <c r="B8" s="70"/>
      <c r="C8" s="75" t="s">
        <v>1352</v>
      </c>
      <c r="D8" s="50"/>
      <c r="E8" s="74"/>
    </row>
    <row r="9" spans="1:6" s="40" customFormat="1" ht="20.100000000000001" customHeight="1">
      <c r="A9" s="73"/>
      <c r="B9" s="70"/>
      <c r="C9" s="75" t="s">
        <v>1353</v>
      </c>
      <c r="D9" s="50"/>
    </row>
    <row r="10" spans="1:6" s="40" customFormat="1" ht="20.100000000000001" customHeight="1">
      <c r="A10" s="73"/>
      <c r="B10" s="70"/>
      <c r="C10" s="73" t="s">
        <v>766</v>
      </c>
      <c r="D10" s="70"/>
    </row>
    <row r="11" spans="1:6" s="40" customFormat="1" ht="20.100000000000001" customHeight="1">
      <c r="A11" s="76"/>
      <c r="B11" s="77"/>
      <c r="C11" s="75" t="s">
        <v>767</v>
      </c>
      <c r="D11" s="50"/>
      <c r="E11" s="74"/>
      <c r="F11" s="78"/>
    </row>
    <row r="12" spans="1:6" s="40" customFormat="1" ht="20.100000000000001" customHeight="1">
      <c r="A12" s="79"/>
      <c r="B12" s="77"/>
      <c r="C12" s="75" t="s">
        <v>1354</v>
      </c>
      <c r="D12" s="50"/>
      <c r="F12" s="78"/>
    </row>
    <row r="13" spans="1:6" s="40" customFormat="1" ht="20.100000000000001" customHeight="1">
      <c r="A13" s="80"/>
      <c r="B13" s="81"/>
      <c r="C13" s="73" t="s">
        <v>1355</v>
      </c>
      <c r="D13" s="70"/>
      <c r="F13" s="78"/>
    </row>
    <row r="14" spans="1:6" s="40" customFormat="1" ht="20.100000000000001" customHeight="1">
      <c r="A14" s="82"/>
      <c r="B14" s="83"/>
      <c r="C14" s="75" t="s">
        <v>1356</v>
      </c>
      <c r="D14" s="50"/>
      <c r="F14" s="78"/>
    </row>
    <row r="15" spans="1:6" s="40" customFormat="1" ht="20.100000000000001" customHeight="1">
      <c r="A15" s="84"/>
      <c r="B15" s="85"/>
      <c r="C15" s="75" t="s">
        <v>1357</v>
      </c>
      <c r="D15" s="50"/>
    </row>
    <row r="16" spans="1:6" s="40" customFormat="1" ht="20.100000000000001" customHeight="1">
      <c r="A16" s="86"/>
      <c r="B16" s="77"/>
      <c r="C16" s="73" t="s">
        <v>771</v>
      </c>
      <c r="D16" s="70"/>
    </row>
    <row r="17" spans="1:5" s="40" customFormat="1" ht="20.100000000000001" customHeight="1">
      <c r="A17" s="86"/>
      <c r="B17" s="77"/>
      <c r="C17" s="75" t="s">
        <v>1358</v>
      </c>
      <c r="D17" s="50"/>
    </row>
    <row r="18" spans="1:5" s="40" customFormat="1" ht="20.100000000000001" customHeight="1">
      <c r="A18" s="87" t="s">
        <v>122</v>
      </c>
      <c r="B18" s="88"/>
      <c r="C18" s="87" t="s">
        <v>123</v>
      </c>
      <c r="D18" s="70"/>
      <c r="E18" s="89"/>
    </row>
    <row r="19" spans="1:5" s="40" customFormat="1" ht="20.100000000000001" customHeight="1">
      <c r="A19" s="73" t="s">
        <v>1359</v>
      </c>
      <c r="B19" s="50"/>
      <c r="C19" s="73" t="s">
        <v>1360</v>
      </c>
      <c r="D19" s="50"/>
      <c r="E19" s="89"/>
    </row>
    <row r="20" spans="1:5" s="40" customFormat="1" ht="20.100000000000001" customHeight="1">
      <c r="A20" s="73" t="s">
        <v>1361</v>
      </c>
      <c r="B20" s="50"/>
      <c r="C20" s="73"/>
      <c r="D20" s="50"/>
    </row>
    <row r="21" spans="1:5" ht="35.1" customHeight="1">
      <c r="A21" s="506" t="s">
        <v>1362</v>
      </c>
      <c r="B21" s="506"/>
      <c r="C21" s="506"/>
      <c r="D21" s="506"/>
    </row>
    <row r="22" spans="1:5" ht="22.15" customHeight="1"/>
    <row r="23" spans="1:5" ht="22.15" customHeight="1"/>
  </sheetData>
  <mergeCells count="3">
    <mergeCell ref="A1:B1"/>
    <mergeCell ref="A2:D2"/>
    <mergeCell ref="A21:D21"/>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sheetPr>
  <dimension ref="A1:D34"/>
  <sheetViews>
    <sheetView showZeros="0" workbookViewId="0">
      <selection activeCell="E15" sqref="E15"/>
    </sheetView>
  </sheetViews>
  <sheetFormatPr defaultColWidth="9" defaultRowHeight="14.25"/>
  <cols>
    <col min="1" max="1" width="35.5" style="38" customWidth="1"/>
    <col min="2" max="2" width="13.5" style="39" customWidth="1"/>
    <col min="3" max="3" width="37.75" style="39" customWidth="1"/>
    <col min="4" max="4" width="13.5" style="39" customWidth="1"/>
    <col min="5" max="6" width="9" style="39"/>
    <col min="7" max="7" width="31.625" style="39" customWidth="1"/>
    <col min="8" max="8" width="9" style="39"/>
    <col min="9" max="9" width="31.625" style="39" customWidth="1"/>
    <col min="10" max="256" width="9" style="39"/>
    <col min="257" max="257" width="42.5" style="39" customWidth="1"/>
    <col min="258" max="258" width="16.25" style="39" customWidth="1"/>
    <col min="259" max="259" width="40" style="39" customWidth="1"/>
    <col min="260" max="260" width="17.875" style="39" customWidth="1"/>
    <col min="261" max="262" width="9" style="39"/>
    <col min="263" max="263" width="31.625" style="39" customWidth="1"/>
    <col min="264" max="264" width="9" style="39"/>
    <col min="265" max="265" width="31.625" style="39" customWidth="1"/>
    <col min="266" max="512" width="9" style="39"/>
    <col min="513" max="513" width="42.5" style="39" customWidth="1"/>
    <col min="514" max="514" width="16.25" style="39" customWidth="1"/>
    <col min="515" max="515" width="40" style="39" customWidth="1"/>
    <col min="516" max="516" width="17.875" style="39" customWidth="1"/>
    <col min="517" max="518" width="9" style="39"/>
    <col min="519" max="519" width="31.625" style="39" customWidth="1"/>
    <col min="520" max="520" width="9" style="39"/>
    <col min="521" max="521" width="31.625" style="39" customWidth="1"/>
    <col min="522" max="768" width="9" style="39"/>
    <col min="769" max="769" width="42.5" style="39" customWidth="1"/>
    <col min="770" max="770" width="16.25" style="39" customWidth="1"/>
    <col min="771" max="771" width="40" style="39" customWidth="1"/>
    <col min="772" max="772" width="17.875" style="39" customWidth="1"/>
    <col min="773" max="774" width="9" style="39"/>
    <col min="775" max="775" width="31.625" style="39" customWidth="1"/>
    <col min="776" max="776" width="9" style="39"/>
    <col min="777" max="777" width="31.625" style="39" customWidth="1"/>
    <col min="778" max="1024" width="9" style="39"/>
    <col min="1025" max="1025" width="42.5" style="39" customWidth="1"/>
    <col min="1026" max="1026" width="16.25" style="39" customWidth="1"/>
    <col min="1027" max="1027" width="40" style="39" customWidth="1"/>
    <col min="1028" max="1028" width="17.875" style="39" customWidth="1"/>
    <col min="1029" max="1030" width="9" style="39"/>
    <col min="1031" max="1031" width="31.625" style="39" customWidth="1"/>
    <col min="1032" max="1032" width="9" style="39"/>
    <col min="1033" max="1033" width="31.625" style="39" customWidth="1"/>
    <col min="1034" max="1280" width="9" style="39"/>
    <col min="1281" max="1281" width="42.5" style="39" customWidth="1"/>
    <col min="1282" max="1282" width="16.25" style="39" customWidth="1"/>
    <col min="1283" max="1283" width="40" style="39" customWidth="1"/>
    <col min="1284" max="1284" width="17.875" style="39" customWidth="1"/>
    <col min="1285" max="1286" width="9" style="39"/>
    <col min="1287" max="1287" width="31.625" style="39" customWidth="1"/>
    <col min="1288" max="1288" width="9" style="39"/>
    <col min="1289" max="1289" width="31.625" style="39" customWidth="1"/>
    <col min="1290" max="1536" width="9" style="39"/>
    <col min="1537" max="1537" width="42.5" style="39" customWidth="1"/>
    <col min="1538" max="1538" width="16.25" style="39" customWidth="1"/>
    <col min="1539" max="1539" width="40" style="39" customWidth="1"/>
    <col min="1540" max="1540" width="17.875" style="39" customWidth="1"/>
    <col min="1541" max="1542" width="9" style="39"/>
    <col min="1543" max="1543" width="31.625" style="39" customWidth="1"/>
    <col min="1544" max="1544" width="9" style="39"/>
    <col min="1545" max="1545" width="31.625" style="39" customWidth="1"/>
    <col min="1546" max="1792" width="9" style="39"/>
    <col min="1793" max="1793" width="42.5" style="39" customWidth="1"/>
    <col min="1794" max="1794" width="16.25" style="39" customWidth="1"/>
    <col min="1795" max="1795" width="40" style="39" customWidth="1"/>
    <col min="1796" max="1796" width="17.875" style="39" customWidth="1"/>
    <col min="1797" max="1798" width="9" style="39"/>
    <col min="1799" max="1799" width="31.625" style="39" customWidth="1"/>
    <col min="1800" max="1800" width="9" style="39"/>
    <col min="1801" max="1801" width="31.625" style="39" customWidth="1"/>
    <col min="1802" max="2048" width="9" style="39"/>
    <col min="2049" max="2049" width="42.5" style="39" customWidth="1"/>
    <col min="2050" max="2050" width="16.25" style="39" customWidth="1"/>
    <col min="2051" max="2051" width="40" style="39" customWidth="1"/>
    <col min="2052" max="2052" width="17.875" style="39" customWidth="1"/>
    <col min="2053" max="2054" width="9" style="39"/>
    <col min="2055" max="2055" width="31.625" style="39" customWidth="1"/>
    <col min="2056" max="2056" width="9" style="39"/>
    <col min="2057" max="2057" width="31.625" style="39" customWidth="1"/>
    <col min="2058" max="2304" width="9" style="39"/>
    <col min="2305" max="2305" width="42.5" style="39" customWidth="1"/>
    <col min="2306" max="2306" width="16.25" style="39" customWidth="1"/>
    <col min="2307" max="2307" width="40" style="39" customWidth="1"/>
    <col min="2308" max="2308" width="17.875" style="39" customWidth="1"/>
    <col min="2309" max="2310" width="9" style="39"/>
    <col min="2311" max="2311" width="31.625" style="39" customWidth="1"/>
    <col min="2312" max="2312" width="9" style="39"/>
    <col min="2313" max="2313" width="31.625" style="39" customWidth="1"/>
    <col min="2314" max="2560" width="9" style="39"/>
    <col min="2561" max="2561" width="42.5" style="39" customWidth="1"/>
    <col min="2562" max="2562" width="16.25" style="39" customWidth="1"/>
    <col min="2563" max="2563" width="40" style="39" customWidth="1"/>
    <col min="2564" max="2564" width="17.875" style="39" customWidth="1"/>
    <col min="2565" max="2566" width="9" style="39"/>
    <col min="2567" max="2567" width="31.625" style="39" customWidth="1"/>
    <col min="2568" max="2568" width="9" style="39"/>
    <col min="2569" max="2569" width="31.625" style="39" customWidth="1"/>
    <col min="2570" max="2816" width="9" style="39"/>
    <col min="2817" max="2817" width="42.5" style="39" customWidth="1"/>
    <col min="2818" max="2818" width="16.25" style="39" customWidth="1"/>
    <col min="2819" max="2819" width="40" style="39" customWidth="1"/>
    <col min="2820" max="2820" width="17.875" style="39" customWidth="1"/>
    <col min="2821" max="2822" width="9" style="39"/>
    <col min="2823" max="2823" width="31.625" style="39" customWidth="1"/>
    <col min="2824" max="2824" width="9" style="39"/>
    <col min="2825" max="2825" width="31.625" style="39" customWidth="1"/>
    <col min="2826" max="3072" width="9" style="39"/>
    <col min="3073" max="3073" width="42.5" style="39" customWidth="1"/>
    <col min="3074" max="3074" width="16.25" style="39" customWidth="1"/>
    <col min="3075" max="3075" width="40" style="39" customWidth="1"/>
    <col min="3076" max="3076" width="17.875" style="39" customWidth="1"/>
    <col min="3077" max="3078" width="9" style="39"/>
    <col min="3079" max="3079" width="31.625" style="39" customWidth="1"/>
    <col min="3080" max="3080" width="9" style="39"/>
    <col min="3081" max="3081" width="31.625" style="39" customWidth="1"/>
    <col min="3082" max="3328" width="9" style="39"/>
    <col min="3329" max="3329" width="42.5" style="39" customWidth="1"/>
    <col min="3330" max="3330" width="16.25" style="39" customWidth="1"/>
    <col min="3331" max="3331" width="40" style="39" customWidth="1"/>
    <col min="3332" max="3332" width="17.875" style="39" customWidth="1"/>
    <col min="3333" max="3334" width="9" style="39"/>
    <col min="3335" max="3335" width="31.625" style="39" customWidth="1"/>
    <col min="3336" max="3336" width="9" style="39"/>
    <col min="3337" max="3337" width="31.625" style="39" customWidth="1"/>
    <col min="3338" max="3584" width="9" style="39"/>
    <col min="3585" max="3585" width="42.5" style="39" customWidth="1"/>
    <col min="3586" max="3586" width="16.25" style="39" customWidth="1"/>
    <col min="3587" max="3587" width="40" style="39" customWidth="1"/>
    <col min="3588" max="3588" width="17.875" style="39" customWidth="1"/>
    <col min="3589" max="3590" width="9" style="39"/>
    <col min="3591" max="3591" width="31.625" style="39" customWidth="1"/>
    <col min="3592" max="3592" width="9" style="39"/>
    <col min="3593" max="3593" width="31.625" style="39" customWidth="1"/>
    <col min="3594" max="3840" width="9" style="39"/>
    <col min="3841" max="3841" width="42.5" style="39" customWidth="1"/>
    <col min="3842" max="3842" width="16.25" style="39" customWidth="1"/>
    <col min="3843" max="3843" width="40" style="39" customWidth="1"/>
    <col min="3844" max="3844" width="17.875" style="39" customWidth="1"/>
    <col min="3845" max="3846" width="9" style="39"/>
    <col min="3847" max="3847" width="31.625" style="39" customWidth="1"/>
    <col min="3848" max="3848" width="9" style="39"/>
    <col min="3849" max="3849" width="31.625" style="39" customWidth="1"/>
    <col min="3850" max="4096" width="9" style="39"/>
    <col min="4097" max="4097" width="42.5" style="39" customWidth="1"/>
    <col min="4098" max="4098" width="16.25" style="39" customWidth="1"/>
    <col min="4099" max="4099" width="40" style="39" customWidth="1"/>
    <col min="4100" max="4100" width="17.875" style="39" customWidth="1"/>
    <col min="4101" max="4102" width="9" style="39"/>
    <col min="4103" max="4103" width="31.625" style="39" customWidth="1"/>
    <col min="4104" max="4104" width="9" style="39"/>
    <col min="4105" max="4105" width="31.625" style="39" customWidth="1"/>
    <col min="4106" max="4352" width="9" style="39"/>
    <col min="4353" max="4353" width="42.5" style="39" customWidth="1"/>
    <col min="4354" max="4354" width="16.25" style="39" customWidth="1"/>
    <col min="4355" max="4355" width="40" style="39" customWidth="1"/>
    <col min="4356" max="4356" width="17.875" style="39" customWidth="1"/>
    <col min="4357" max="4358" width="9" style="39"/>
    <col min="4359" max="4359" width="31.625" style="39" customWidth="1"/>
    <col min="4360" max="4360" width="9" style="39"/>
    <col min="4361" max="4361" width="31.625" style="39" customWidth="1"/>
    <col min="4362" max="4608" width="9" style="39"/>
    <col min="4609" max="4609" width="42.5" style="39" customWidth="1"/>
    <col min="4610" max="4610" width="16.25" style="39" customWidth="1"/>
    <col min="4611" max="4611" width="40" style="39" customWidth="1"/>
    <col min="4612" max="4612" width="17.875" style="39" customWidth="1"/>
    <col min="4613" max="4614" width="9" style="39"/>
    <col min="4615" max="4615" width="31.625" style="39" customWidth="1"/>
    <col min="4616" max="4616" width="9" style="39"/>
    <col min="4617" max="4617" width="31.625" style="39" customWidth="1"/>
    <col min="4618" max="4864" width="9" style="39"/>
    <col min="4865" max="4865" width="42.5" style="39" customWidth="1"/>
    <col min="4866" max="4866" width="16.25" style="39" customWidth="1"/>
    <col min="4867" max="4867" width="40" style="39" customWidth="1"/>
    <col min="4868" max="4868" width="17.875" style="39" customWidth="1"/>
    <col min="4869" max="4870" width="9" style="39"/>
    <col min="4871" max="4871" width="31.625" style="39" customWidth="1"/>
    <col min="4872" max="4872" width="9" style="39"/>
    <col min="4873" max="4873" width="31.625" style="39" customWidth="1"/>
    <col min="4874" max="5120" width="9" style="39"/>
    <col min="5121" max="5121" width="42.5" style="39" customWidth="1"/>
    <col min="5122" max="5122" width="16.25" style="39" customWidth="1"/>
    <col min="5123" max="5123" width="40" style="39" customWidth="1"/>
    <col min="5124" max="5124" width="17.875" style="39" customWidth="1"/>
    <col min="5125" max="5126" width="9" style="39"/>
    <col min="5127" max="5127" width="31.625" style="39" customWidth="1"/>
    <col min="5128" max="5128" width="9" style="39"/>
    <col min="5129" max="5129" width="31.625" style="39" customWidth="1"/>
    <col min="5130" max="5376" width="9" style="39"/>
    <col min="5377" max="5377" width="42.5" style="39" customWidth="1"/>
    <col min="5378" max="5378" width="16.25" style="39" customWidth="1"/>
    <col min="5379" max="5379" width="40" style="39" customWidth="1"/>
    <col min="5380" max="5380" width="17.875" style="39" customWidth="1"/>
    <col min="5381" max="5382" width="9" style="39"/>
    <col min="5383" max="5383" width="31.625" style="39" customWidth="1"/>
    <col min="5384" max="5384" width="9" style="39"/>
    <col min="5385" max="5385" width="31.625" style="39" customWidth="1"/>
    <col min="5386" max="5632" width="9" style="39"/>
    <col min="5633" max="5633" width="42.5" style="39" customWidth="1"/>
    <col min="5634" max="5634" width="16.25" style="39" customWidth="1"/>
    <col min="5635" max="5635" width="40" style="39" customWidth="1"/>
    <col min="5636" max="5636" width="17.875" style="39" customWidth="1"/>
    <col min="5637" max="5638" width="9" style="39"/>
    <col min="5639" max="5639" width="31.625" style="39" customWidth="1"/>
    <col min="5640" max="5640" width="9" style="39"/>
    <col min="5641" max="5641" width="31.625" style="39" customWidth="1"/>
    <col min="5642" max="5888" width="9" style="39"/>
    <col min="5889" max="5889" width="42.5" style="39" customWidth="1"/>
    <col min="5890" max="5890" width="16.25" style="39" customWidth="1"/>
    <col min="5891" max="5891" width="40" style="39" customWidth="1"/>
    <col min="5892" max="5892" width="17.875" style="39" customWidth="1"/>
    <col min="5893" max="5894" width="9" style="39"/>
    <col min="5895" max="5895" width="31.625" style="39" customWidth="1"/>
    <col min="5896" max="5896" width="9" style="39"/>
    <col min="5897" max="5897" width="31.625" style="39" customWidth="1"/>
    <col min="5898" max="6144" width="9" style="39"/>
    <col min="6145" max="6145" width="42.5" style="39" customWidth="1"/>
    <col min="6146" max="6146" width="16.25" style="39" customWidth="1"/>
    <col min="6147" max="6147" width="40" style="39" customWidth="1"/>
    <col min="6148" max="6148" width="17.875" style="39" customWidth="1"/>
    <col min="6149" max="6150" width="9" style="39"/>
    <col min="6151" max="6151" width="31.625" style="39" customWidth="1"/>
    <col min="6152" max="6152" width="9" style="39"/>
    <col min="6153" max="6153" width="31.625" style="39" customWidth="1"/>
    <col min="6154" max="6400" width="9" style="39"/>
    <col min="6401" max="6401" width="42.5" style="39" customWidth="1"/>
    <col min="6402" max="6402" width="16.25" style="39" customWidth="1"/>
    <col min="6403" max="6403" width="40" style="39" customWidth="1"/>
    <col min="6404" max="6404" width="17.875" style="39" customWidth="1"/>
    <col min="6405" max="6406" width="9" style="39"/>
    <col min="6407" max="6407" width="31.625" style="39" customWidth="1"/>
    <col min="6408" max="6408" width="9" style="39"/>
    <col min="6409" max="6409" width="31.625" style="39" customWidth="1"/>
    <col min="6410" max="6656" width="9" style="39"/>
    <col min="6657" max="6657" width="42.5" style="39" customWidth="1"/>
    <col min="6658" max="6658" width="16.25" style="39" customWidth="1"/>
    <col min="6659" max="6659" width="40" style="39" customWidth="1"/>
    <col min="6660" max="6660" width="17.875" style="39" customWidth="1"/>
    <col min="6661" max="6662" width="9" style="39"/>
    <col min="6663" max="6663" width="31.625" style="39" customWidth="1"/>
    <col min="6664" max="6664" width="9" style="39"/>
    <col min="6665" max="6665" width="31.625" style="39" customWidth="1"/>
    <col min="6666" max="6912" width="9" style="39"/>
    <col min="6913" max="6913" width="42.5" style="39" customWidth="1"/>
    <col min="6914" max="6914" width="16.25" style="39" customWidth="1"/>
    <col min="6915" max="6915" width="40" style="39" customWidth="1"/>
    <col min="6916" max="6916" width="17.875" style="39" customWidth="1"/>
    <col min="6917" max="6918" width="9" style="39"/>
    <col min="6919" max="6919" width="31.625" style="39" customWidth="1"/>
    <col min="6920" max="6920" width="9" style="39"/>
    <col min="6921" max="6921" width="31.625" style="39" customWidth="1"/>
    <col min="6922" max="7168" width="9" style="39"/>
    <col min="7169" max="7169" width="42.5" style="39" customWidth="1"/>
    <col min="7170" max="7170" width="16.25" style="39" customWidth="1"/>
    <col min="7171" max="7171" width="40" style="39" customWidth="1"/>
    <col min="7172" max="7172" width="17.875" style="39" customWidth="1"/>
    <col min="7173" max="7174" width="9" style="39"/>
    <col min="7175" max="7175" width="31.625" style="39" customWidth="1"/>
    <col min="7176" max="7176" width="9" style="39"/>
    <col min="7177" max="7177" width="31.625" style="39" customWidth="1"/>
    <col min="7178" max="7424" width="9" style="39"/>
    <col min="7425" max="7425" width="42.5" style="39" customWidth="1"/>
    <col min="7426" max="7426" width="16.25" style="39" customWidth="1"/>
    <col min="7427" max="7427" width="40" style="39" customWidth="1"/>
    <col min="7428" max="7428" width="17.875" style="39" customWidth="1"/>
    <col min="7429" max="7430" width="9" style="39"/>
    <col min="7431" max="7431" width="31.625" style="39" customWidth="1"/>
    <col min="7432" max="7432" width="9" style="39"/>
    <col min="7433" max="7433" width="31.625" style="39" customWidth="1"/>
    <col min="7434" max="7680" width="9" style="39"/>
    <col min="7681" max="7681" width="42.5" style="39" customWidth="1"/>
    <col min="7682" max="7682" width="16.25" style="39" customWidth="1"/>
    <col min="7683" max="7683" width="40" style="39" customWidth="1"/>
    <col min="7684" max="7684" width="17.875" style="39" customWidth="1"/>
    <col min="7685" max="7686" width="9" style="39"/>
    <col min="7687" max="7687" width="31.625" style="39" customWidth="1"/>
    <col min="7688" max="7688" width="9" style="39"/>
    <col min="7689" max="7689" width="31.625" style="39" customWidth="1"/>
    <col min="7690" max="7936" width="9" style="39"/>
    <col min="7937" max="7937" width="42.5" style="39" customWidth="1"/>
    <col min="7938" max="7938" width="16.25" style="39" customWidth="1"/>
    <col min="7939" max="7939" width="40" style="39" customWidth="1"/>
    <col min="7940" max="7940" width="17.875" style="39" customWidth="1"/>
    <col min="7941" max="7942" width="9" style="39"/>
    <col min="7943" max="7943" width="31.625" style="39" customWidth="1"/>
    <col min="7944" max="7944" width="9" style="39"/>
    <col min="7945" max="7945" width="31.625" style="39" customWidth="1"/>
    <col min="7946" max="8192" width="9" style="39"/>
    <col min="8193" max="8193" width="42.5" style="39" customWidth="1"/>
    <col min="8194" max="8194" width="16.25" style="39" customWidth="1"/>
    <col min="8195" max="8195" width="40" style="39" customWidth="1"/>
    <col min="8196" max="8196" width="17.875" style="39" customWidth="1"/>
    <col min="8197" max="8198" width="9" style="39"/>
    <col min="8199" max="8199" width="31.625" style="39" customWidth="1"/>
    <col min="8200" max="8200" width="9" style="39"/>
    <col min="8201" max="8201" width="31.625" style="39" customWidth="1"/>
    <col min="8202" max="8448" width="9" style="39"/>
    <col min="8449" max="8449" width="42.5" style="39" customWidth="1"/>
    <col min="8450" max="8450" width="16.25" style="39" customWidth="1"/>
    <col min="8451" max="8451" width="40" style="39" customWidth="1"/>
    <col min="8452" max="8452" width="17.875" style="39" customWidth="1"/>
    <col min="8453" max="8454" width="9" style="39"/>
    <col min="8455" max="8455" width="31.625" style="39" customWidth="1"/>
    <col min="8456" max="8456" width="9" style="39"/>
    <col min="8457" max="8457" width="31.625" style="39" customWidth="1"/>
    <col min="8458" max="8704" width="9" style="39"/>
    <col min="8705" max="8705" width="42.5" style="39" customWidth="1"/>
    <col min="8706" max="8706" width="16.25" style="39" customWidth="1"/>
    <col min="8707" max="8707" width="40" style="39" customWidth="1"/>
    <col min="8708" max="8708" width="17.875" style="39" customWidth="1"/>
    <col min="8709" max="8710" width="9" style="39"/>
    <col min="8711" max="8711" width="31.625" style="39" customWidth="1"/>
    <col min="8712" max="8712" width="9" style="39"/>
    <col min="8713" max="8713" width="31.625" style="39" customWidth="1"/>
    <col min="8714" max="8960" width="9" style="39"/>
    <col min="8961" max="8961" width="42.5" style="39" customWidth="1"/>
    <col min="8962" max="8962" width="16.25" style="39" customWidth="1"/>
    <col min="8963" max="8963" width="40" style="39" customWidth="1"/>
    <col min="8964" max="8964" width="17.875" style="39" customWidth="1"/>
    <col min="8965" max="8966" width="9" style="39"/>
    <col min="8967" max="8967" width="31.625" style="39" customWidth="1"/>
    <col min="8968" max="8968" width="9" style="39"/>
    <col min="8969" max="8969" width="31.625" style="39" customWidth="1"/>
    <col min="8970" max="9216" width="9" style="39"/>
    <col min="9217" max="9217" width="42.5" style="39" customWidth="1"/>
    <col min="9218" max="9218" width="16.25" style="39" customWidth="1"/>
    <col min="9219" max="9219" width="40" style="39" customWidth="1"/>
    <col min="9220" max="9220" width="17.875" style="39" customWidth="1"/>
    <col min="9221" max="9222" width="9" style="39"/>
    <col min="9223" max="9223" width="31.625" style="39" customWidth="1"/>
    <col min="9224" max="9224" width="9" style="39"/>
    <col min="9225" max="9225" width="31.625" style="39" customWidth="1"/>
    <col min="9226" max="9472" width="9" style="39"/>
    <col min="9473" max="9473" width="42.5" style="39" customWidth="1"/>
    <col min="9474" max="9474" width="16.25" style="39" customWidth="1"/>
    <col min="9475" max="9475" width="40" style="39" customWidth="1"/>
    <col min="9476" max="9476" width="17.875" style="39" customWidth="1"/>
    <col min="9477" max="9478" width="9" style="39"/>
    <col min="9479" max="9479" width="31.625" style="39" customWidth="1"/>
    <col min="9480" max="9480" width="9" style="39"/>
    <col min="9481" max="9481" width="31.625" style="39" customWidth="1"/>
    <col min="9482" max="9728" width="9" style="39"/>
    <col min="9729" max="9729" width="42.5" style="39" customWidth="1"/>
    <col min="9730" max="9730" width="16.25" style="39" customWidth="1"/>
    <col min="9731" max="9731" width="40" style="39" customWidth="1"/>
    <col min="9732" max="9732" width="17.875" style="39" customWidth="1"/>
    <col min="9733" max="9734" width="9" style="39"/>
    <col min="9735" max="9735" width="31.625" style="39" customWidth="1"/>
    <col min="9736" max="9736" width="9" style="39"/>
    <col min="9737" max="9737" width="31.625" style="39" customWidth="1"/>
    <col min="9738" max="9984" width="9" style="39"/>
    <col min="9985" max="9985" width="42.5" style="39" customWidth="1"/>
    <col min="9986" max="9986" width="16.25" style="39" customWidth="1"/>
    <col min="9987" max="9987" width="40" style="39" customWidth="1"/>
    <col min="9988" max="9988" width="17.875" style="39" customWidth="1"/>
    <col min="9989" max="9990" width="9" style="39"/>
    <col min="9991" max="9991" width="31.625" style="39" customWidth="1"/>
    <col min="9992" max="9992" width="9" style="39"/>
    <col min="9993" max="9993" width="31.625" style="39" customWidth="1"/>
    <col min="9994" max="10240" width="9" style="39"/>
    <col min="10241" max="10241" width="42.5" style="39" customWidth="1"/>
    <col min="10242" max="10242" width="16.25" style="39" customWidth="1"/>
    <col min="10243" max="10243" width="40" style="39" customWidth="1"/>
    <col min="10244" max="10244" width="17.875" style="39" customWidth="1"/>
    <col min="10245" max="10246" width="9" style="39"/>
    <col min="10247" max="10247" width="31.625" style="39" customWidth="1"/>
    <col min="10248" max="10248" width="9" style="39"/>
    <col min="10249" max="10249" width="31.625" style="39" customWidth="1"/>
    <col min="10250" max="10496" width="9" style="39"/>
    <col min="10497" max="10497" width="42.5" style="39" customWidth="1"/>
    <col min="10498" max="10498" width="16.25" style="39" customWidth="1"/>
    <col min="10499" max="10499" width="40" style="39" customWidth="1"/>
    <col min="10500" max="10500" width="17.875" style="39" customWidth="1"/>
    <col min="10501" max="10502" width="9" style="39"/>
    <col min="10503" max="10503" width="31.625" style="39" customWidth="1"/>
    <col min="10504" max="10504" width="9" style="39"/>
    <col min="10505" max="10505" width="31.625" style="39" customWidth="1"/>
    <col min="10506" max="10752" width="9" style="39"/>
    <col min="10753" max="10753" width="42.5" style="39" customWidth="1"/>
    <col min="10754" max="10754" width="16.25" style="39" customWidth="1"/>
    <col min="10755" max="10755" width="40" style="39" customWidth="1"/>
    <col min="10756" max="10756" width="17.875" style="39" customWidth="1"/>
    <col min="10757" max="10758" width="9" style="39"/>
    <col min="10759" max="10759" width="31.625" style="39" customWidth="1"/>
    <col min="10760" max="10760" width="9" style="39"/>
    <col min="10761" max="10761" width="31.625" style="39" customWidth="1"/>
    <col min="10762" max="11008" width="9" style="39"/>
    <col min="11009" max="11009" width="42.5" style="39" customWidth="1"/>
    <col min="11010" max="11010" width="16.25" style="39" customWidth="1"/>
    <col min="11011" max="11011" width="40" style="39" customWidth="1"/>
    <col min="11012" max="11012" width="17.875" style="39" customWidth="1"/>
    <col min="11013" max="11014" width="9" style="39"/>
    <col min="11015" max="11015" width="31.625" style="39" customWidth="1"/>
    <col min="11016" max="11016" width="9" style="39"/>
    <col min="11017" max="11017" width="31.625" style="39" customWidth="1"/>
    <col min="11018" max="11264" width="9" style="39"/>
    <col min="11265" max="11265" width="42.5" style="39" customWidth="1"/>
    <col min="11266" max="11266" width="16.25" style="39" customWidth="1"/>
    <col min="11267" max="11267" width="40" style="39" customWidth="1"/>
    <col min="11268" max="11268" width="17.875" style="39" customWidth="1"/>
    <col min="11269" max="11270" width="9" style="39"/>
    <col min="11271" max="11271" width="31.625" style="39" customWidth="1"/>
    <col min="11272" max="11272" width="9" style="39"/>
    <col min="11273" max="11273" width="31.625" style="39" customWidth="1"/>
    <col min="11274" max="11520" width="9" style="39"/>
    <col min="11521" max="11521" width="42.5" style="39" customWidth="1"/>
    <col min="11522" max="11522" width="16.25" style="39" customWidth="1"/>
    <col min="11523" max="11523" width="40" style="39" customWidth="1"/>
    <col min="11524" max="11524" width="17.875" style="39" customWidth="1"/>
    <col min="11525" max="11526" width="9" style="39"/>
    <col min="11527" max="11527" width="31.625" style="39" customWidth="1"/>
    <col min="11528" max="11528" width="9" style="39"/>
    <col min="11529" max="11529" width="31.625" style="39" customWidth="1"/>
    <col min="11530" max="11776" width="9" style="39"/>
    <col min="11777" max="11777" width="42.5" style="39" customWidth="1"/>
    <col min="11778" max="11778" width="16.25" style="39" customWidth="1"/>
    <col min="11779" max="11779" width="40" style="39" customWidth="1"/>
    <col min="11780" max="11780" width="17.875" style="39" customWidth="1"/>
    <col min="11781" max="11782" width="9" style="39"/>
    <col min="11783" max="11783" width="31.625" style="39" customWidth="1"/>
    <col min="11784" max="11784" width="9" style="39"/>
    <col min="11785" max="11785" width="31.625" style="39" customWidth="1"/>
    <col min="11786" max="12032" width="9" style="39"/>
    <col min="12033" max="12033" width="42.5" style="39" customWidth="1"/>
    <col min="12034" max="12034" width="16.25" style="39" customWidth="1"/>
    <col min="12035" max="12035" width="40" style="39" customWidth="1"/>
    <col min="12036" max="12036" width="17.875" style="39" customWidth="1"/>
    <col min="12037" max="12038" width="9" style="39"/>
    <col min="12039" max="12039" width="31.625" style="39" customWidth="1"/>
    <col min="12040" max="12040" width="9" style="39"/>
    <col min="12041" max="12041" width="31.625" style="39" customWidth="1"/>
    <col min="12042" max="12288" width="9" style="39"/>
    <col min="12289" max="12289" width="42.5" style="39" customWidth="1"/>
    <col min="12290" max="12290" width="16.25" style="39" customWidth="1"/>
    <col min="12291" max="12291" width="40" style="39" customWidth="1"/>
    <col min="12292" max="12292" width="17.875" style="39" customWidth="1"/>
    <col min="12293" max="12294" width="9" style="39"/>
    <col min="12295" max="12295" width="31.625" style="39" customWidth="1"/>
    <col min="12296" max="12296" width="9" style="39"/>
    <col min="12297" max="12297" width="31.625" style="39" customWidth="1"/>
    <col min="12298" max="12544" width="9" style="39"/>
    <col min="12545" max="12545" width="42.5" style="39" customWidth="1"/>
    <col min="12546" max="12546" width="16.25" style="39" customWidth="1"/>
    <col min="12547" max="12547" width="40" style="39" customWidth="1"/>
    <col min="12548" max="12548" width="17.875" style="39" customWidth="1"/>
    <col min="12549" max="12550" width="9" style="39"/>
    <col min="12551" max="12551" width="31.625" style="39" customWidth="1"/>
    <col min="12552" max="12552" width="9" style="39"/>
    <col min="12553" max="12553" width="31.625" style="39" customWidth="1"/>
    <col min="12554" max="12800" width="9" style="39"/>
    <col min="12801" max="12801" width="42.5" style="39" customWidth="1"/>
    <col min="12802" max="12802" width="16.25" style="39" customWidth="1"/>
    <col min="12803" max="12803" width="40" style="39" customWidth="1"/>
    <col min="12804" max="12804" width="17.875" style="39" customWidth="1"/>
    <col min="12805" max="12806" width="9" style="39"/>
    <col min="12807" max="12807" width="31.625" style="39" customWidth="1"/>
    <col min="12808" max="12808" width="9" style="39"/>
    <col min="12809" max="12809" width="31.625" style="39" customWidth="1"/>
    <col min="12810" max="13056" width="9" style="39"/>
    <col min="13057" max="13057" width="42.5" style="39" customWidth="1"/>
    <col min="13058" max="13058" width="16.25" style="39" customWidth="1"/>
    <col min="13059" max="13059" width="40" style="39" customWidth="1"/>
    <col min="13060" max="13060" width="17.875" style="39" customWidth="1"/>
    <col min="13061" max="13062" width="9" style="39"/>
    <col min="13063" max="13063" width="31.625" style="39" customWidth="1"/>
    <col min="13064" max="13064" width="9" style="39"/>
    <col min="13065" max="13065" width="31.625" style="39" customWidth="1"/>
    <col min="13066" max="13312" width="9" style="39"/>
    <col min="13313" max="13313" width="42.5" style="39" customWidth="1"/>
    <col min="13314" max="13314" width="16.25" style="39" customWidth="1"/>
    <col min="13315" max="13315" width="40" style="39" customWidth="1"/>
    <col min="13316" max="13316" width="17.875" style="39" customWidth="1"/>
    <col min="13317" max="13318" width="9" style="39"/>
    <col min="13319" max="13319" width="31.625" style="39" customWidth="1"/>
    <col min="13320" max="13320" width="9" style="39"/>
    <col min="13321" max="13321" width="31.625" style="39" customWidth="1"/>
    <col min="13322" max="13568" width="9" style="39"/>
    <col min="13569" max="13569" width="42.5" style="39" customWidth="1"/>
    <col min="13570" max="13570" width="16.25" style="39" customWidth="1"/>
    <col min="13571" max="13571" width="40" style="39" customWidth="1"/>
    <col min="13572" max="13572" width="17.875" style="39" customWidth="1"/>
    <col min="13573" max="13574" width="9" style="39"/>
    <col min="13575" max="13575" width="31.625" style="39" customWidth="1"/>
    <col min="13576" max="13576" width="9" style="39"/>
    <col min="13577" max="13577" width="31.625" style="39" customWidth="1"/>
    <col min="13578" max="13824" width="9" style="39"/>
    <col min="13825" max="13825" width="42.5" style="39" customWidth="1"/>
    <col min="13826" max="13826" width="16.25" style="39" customWidth="1"/>
    <col min="13827" max="13827" width="40" style="39" customWidth="1"/>
    <col min="13828" max="13828" width="17.875" style="39" customWidth="1"/>
    <col min="13829" max="13830" width="9" style="39"/>
    <col min="13831" max="13831" width="31.625" style="39" customWidth="1"/>
    <col min="13832" max="13832" width="9" style="39"/>
    <col min="13833" max="13833" width="31.625" style="39" customWidth="1"/>
    <col min="13834" max="14080" width="9" style="39"/>
    <col min="14081" max="14081" width="42.5" style="39" customWidth="1"/>
    <col min="14082" max="14082" width="16.25" style="39" customWidth="1"/>
    <col min="14083" max="14083" width="40" style="39" customWidth="1"/>
    <col min="14084" max="14084" width="17.875" style="39" customWidth="1"/>
    <col min="14085" max="14086" width="9" style="39"/>
    <col min="14087" max="14087" width="31.625" style="39" customWidth="1"/>
    <col min="14088" max="14088" width="9" style="39"/>
    <col min="14089" max="14089" width="31.625" style="39" customWidth="1"/>
    <col min="14090" max="14336" width="9" style="39"/>
    <col min="14337" max="14337" width="42.5" style="39" customWidth="1"/>
    <col min="14338" max="14338" width="16.25" style="39" customWidth="1"/>
    <col min="14339" max="14339" width="40" style="39" customWidth="1"/>
    <col min="14340" max="14340" width="17.875" style="39" customWidth="1"/>
    <col min="14341" max="14342" width="9" style="39"/>
    <col min="14343" max="14343" width="31.625" style="39" customWidth="1"/>
    <col min="14344" max="14344" width="9" style="39"/>
    <col min="14345" max="14345" width="31.625" style="39" customWidth="1"/>
    <col min="14346" max="14592" width="9" style="39"/>
    <col min="14593" max="14593" width="42.5" style="39" customWidth="1"/>
    <col min="14594" max="14594" width="16.25" style="39" customWidth="1"/>
    <col min="14595" max="14595" width="40" style="39" customWidth="1"/>
    <col min="14596" max="14596" width="17.875" style="39" customWidth="1"/>
    <col min="14597" max="14598" width="9" style="39"/>
    <col min="14599" max="14599" width="31.625" style="39" customWidth="1"/>
    <col min="14600" max="14600" width="9" style="39"/>
    <col min="14601" max="14601" width="31.625" style="39" customWidth="1"/>
    <col min="14602" max="14848" width="9" style="39"/>
    <col min="14849" max="14849" width="42.5" style="39" customWidth="1"/>
    <col min="14850" max="14850" width="16.25" style="39" customWidth="1"/>
    <col min="14851" max="14851" width="40" style="39" customWidth="1"/>
    <col min="14852" max="14852" width="17.875" style="39" customWidth="1"/>
    <col min="14853" max="14854" width="9" style="39"/>
    <col min="14855" max="14855" width="31.625" style="39" customWidth="1"/>
    <col min="14856" max="14856" width="9" style="39"/>
    <col min="14857" max="14857" width="31.625" style="39" customWidth="1"/>
    <col min="14858" max="15104" width="9" style="39"/>
    <col min="15105" max="15105" width="42.5" style="39" customWidth="1"/>
    <col min="15106" max="15106" width="16.25" style="39" customWidth="1"/>
    <col min="15107" max="15107" width="40" style="39" customWidth="1"/>
    <col min="15108" max="15108" width="17.875" style="39" customWidth="1"/>
    <col min="15109" max="15110" width="9" style="39"/>
    <col min="15111" max="15111" width="31.625" style="39" customWidth="1"/>
    <col min="15112" max="15112" width="9" style="39"/>
    <col min="15113" max="15113" width="31.625" style="39" customWidth="1"/>
    <col min="15114" max="15360" width="9" style="39"/>
    <col min="15361" max="15361" width="42.5" style="39" customWidth="1"/>
    <col min="15362" max="15362" width="16.25" style="39" customWidth="1"/>
    <col min="15363" max="15363" width="40" style="39" customWidth="1"/>
    <col min="15364" max="15364" width="17.875" style="39" customWidth="1"/>
    <col min="15365" max="15366" width="9" style="39"/>
    <col min="15367" max="15367" width="31.625" style="39" customWidth="1"/>
    <col min="15368" max="15368" width="9" style="39"/>
    <col min="15369" max="15369" width="31.625" style="39" customWidth="1"/>
    <col min="15370" max="15616" width="9" style="39"/>
    <col min="15617" max="15617" width="42.5" style="39" customWidth="1"/>
    <col min="15618" max="15618" width="16.25" style="39" customWidth="1"/>
    <col min="15619" max="15619" width="40" style="39" customWidth="1"/>
    <col min="15620" max="15620" width="17.875" style="39" customWidth="1"/>
    <col min="15621" max="15622" width="9" style="39"/>
    <col min="15623" max="15623" width="31.625" style="39" customWidth="1"/>
    <col min="15624" max="15624" width="9" style="39"/>
    <col min="15625" max="15625" width="31.625" style="39" customWidth="1"/>
    <col min="15626" max="15872" width="9" style="39"/>
    <col min="15873" max="15873" width="42.5" style="39" customWidth="1"/>
    <col min="15874" max="15874" width="16.25" style="39" customWidth="1"/>
    <col min="15875" max="15875" width="40" style="39" customWidth="1"/>
    <col min="15876" max="15876" width="17.875" style="39" customWidth="1"/>
    <col min="15877" max="15878" width="9" style="39"/>
    <col min="15879" max="15879" width="31.625" style="39" customWidth="1"/>
    <col min="15880" max="15880" width="9" style="39"/>
    <col min="15881" max="15881" width="31.625" style="39" customWidth="1"/>
    <col min="15882" max="16128" width="9" style="39"/>
    <col min="16129" max="16129" width="42.5" style="39" customWidth="1"/>
    <col min="16130" max="16130" width="16.25" style="39" customWidth="1"/>
    <col min="16131" max="16131" width="40" style="39" customWidth="1"/>
    <col min="16132" max="16132" width="17.875" style="39" customWidth="1"/>
    <col min="16133" max="16134" width="9" style="39"/>
    <col min="16135" max="16135" width="31.625" style="39" customWidth="1"/>
    <col min="16136" max="16136" width="9" style="39"/>
    <col min="16137" max="16137" width="31.625" style="39" customWidth="1"/>
    <col min="16138" max="16384" width="9" style="39"/>
  </cols>
  <sheetData>
    <row r="1" spans="1:4" ht="24" customHeight="1">
      <c r="A1" s="465" t="s">
        <v>1363</v>
      </c>
      <c r="B1" s="465"/>
      <c r="C1" s="40"/>
      <c r="D1" s="40"/>
    </row>
    <row r="2" spans="1:4" ht="31.5" customHeight="1">
      <c r="A2" s="474" t="s">
        <v>1364</v>
      </c>
      <c r="B2" s="474"/>
      <c r="C2" s="474"/>
      <c r="D2" s="474"/>
    </row>
    <row r="3" spans="1:4" ht="24.75" customHeight="1">
      <c r="A3" s="483"/>
      <c r="B3" s="483"/>
      <c r="C3" s="42"/>
      <c r="D3" s="43" t="s">
        <v>2</v>
      </c>
    </row>
    <row r="4" spans="1:4" ht="24" customHeight="1">
      <c r="A4" s="44" t="s">
        <v>601</v>
      </c>
      <c r="B4" s="45" t="s">
        <v>657</v>
      </c>
      <c r="C4" s="44" t="s">
        <v>147</v>
      </c>
      <c r="D4" s="45" t="s">
        <v>657</v>
      </c>
    </row>
    <row r="5" spans="1:4" ht="24" customHeight="1">
      <c r="A5" s="46" t="s">
        <v>70</v>
      </c>
      <c r="B5" s="47">
        <f>B6</f>
        <v>0</v>
      </c>
      <c r="C5" s="46" t="s">
        <v>70</v>
      </c>
      <c r="D5" s="47">
        <f>B6</f>
        <v>0</v>
      </c>
    </row>
    <row r="6" spans="1:4" ht="20.100000000000001" customHeight="1">
      <c r="A6" s="48" t="s">
        <v>1365</v>
      </c>
      <c r="B6" s="47">
        <f>B7+B11+B14+B15+B16</f>
        <v>0</v>
      </c>
      <c r="C6" s="48" t="s">
        <v>1366</v>
      </c>
      <c r="D6" s="47">
        <f>D7+D11+D14+D15+D16</f>
        <v>0</v>
      </c>
    </row>
    <row r="7" spans="1:4" ht="25.5" customHeight="1">
      <c r="A7" s="49" t="s">
        <v>785</v>
      </c>
      <c r="B7" s="50"/>
      <c r="C7" s="49" t="s">
        <v>786</v>
      </c>
      <c r="D7" s="50"/>
    </row>
    <row r="8" spans="1:4" ht="25.5" customHeight="1">
      <c r="A8" s="51" t="s">
        <v>787</v>
      </c>
      <c r="B8" s="50"/>
      <c r="C8" s="51" t="s">
        <v>787</v>
      </c>
      <c r="D8" s="50"/>
    </row>
    <row r="9" spans="1:4" ht="25.5" customHeight="1">
      <c r="A9" s="51" t="s">
        <v>788</v>
      </c>
      <c r="B9" s="50"/>
      <c r="C9" s="51" t="s">
        <v>788</v>
      </c>
      <c r="D9" s="50"/>
    </row>
    <row r="10" spans="1:4" ht="25.5" customHeight="1">
      <c r="A10" s="51" t="s">
        <v>789</v>
      </c>
      <c r="B10" s="50"/>
      <c r="C10" s="51" t="s">
        <v>789</v>
      </c>
      <c r="D10" s="50"/>
    </row>
    <row r="11" spans="1:4" ht="25.5" customHeight="1">
      <c r="A11" s="49" t="s">
        <v>790</v>
      </c>
      <c r="B11" s="50"/>
      <c r="C11" s="49" t="s">
        <v>791</v>
      </c>
      <c r="D11" s="50"/>
    </row>
    <row r="12" spans="1:4" ht="25.5" customHeight="1">
      <c r="A12" s="52" t="s">
        <v>793</v>
      </c>
      <c r="B12" s="50"/>
      <c r="C12" s="52" t="s">
        <v>793</v>
      </c>
      <c r="D12" s="50"/>
    </row>
    <row r="13" spans="1:4" ht="25.5" customHeight="1">
      <c r="A13" s="51" t="s">
        <v>794</v>
      </c>
      <c r="B13" s="50"/>
      <c r="C13" s="51" t="s">
        <v>794</v>
      </c>
      <c r="D13" s="50"/>
    </row>
    <row r="14" spans="1:4" ht="25.5" customHeight="1">
      <c r="A14" s="49" t="s">
        <v>795</v>
      </c>
      <c r="B14" s="50"/>
      <c r="C14" s="49" t="s">
        <v>796</v>
      </c>
      <c r="D14" s="50"/>
    </row>
    <row r="15" spans="1:4" ht="25.5" customHeight="1">
      <c r="A15" s="49" t="s">
        <v>797</v>
      </c>
      <c r="B15" s="50"/>
      <c r="C15" s="49" t="s">
        <v>798</v>
      </c>
      <c r="D15" s="50"/>
    </row>
    <row r="16" spans="1:4" ht="25.5" customHeight="1">
      <c r="A16" s="53"/>
      <c r="B16" s="54"/>
      <c r="C16" s="53"/>
      <c r="D16" s="54"/>
    </row>
    <row r="17" spans="1:4" ht="25.5" customHeight="1">
      <c r="A17" s="55"/>
      <c r="B17" s="56"/>
      <c r="C17" s="57" t="s">
        <v>799</v>
      </c>
      <c r="D17" s="58">
        <f>D5-D6</f>
        <v>0</v>
      </c>
    </row>
    <row r="18" spans="1:4" ht="35.1" customHeight="1">
      <c r="A18" s="505" t="s">
        <v>1367</v>
      </c>
      <c r="B18" s="505"/>
      <c r="C18" s="505"/>
      <c r="D18" s="505"/>
    </row>
    <row r="19" spans="1:4">
      <c r="A19" s="39"/>
    </row>
    <row r="20" spans="1:4">
      <c r="A20" s="39"/>
    </row>
    <row r="21" spans="1:4">
      <c r="A21" s="39"/>
    </row>
    <row r="22" spans="1:4">
      <c r="A22" s="39"/>
    </row>
    <row r="23" spans="1:4">
      <c r="A23" s="39"/>
    </row>
    <row r="24" spans="1:4">
      <c r="A24" s="39"/>
    </row>
    <row r="25" spans="1:4">
      <c r="A25" s="39"/>
    </row>
    <row r="26" spans="1:4">
      <c r="A26" s="39"/>
    </row>
    <row r="27" spans="1:4">
      <c r="A27" s="39"/>
    </row>
    <row r="28" spans="1:4">
      <c r="A28" s="39"/>
    </row>
    <row r="29" spans="1:4">
      <c r="A29" s="39"/>
    </row>
    <row r="30" spans="1:4">
      <c r="A30" s="39"/>
    </row>
    <row r="31" spans="1:4">
      <c r="A31" s="39"/>
    </row>
    <row r="32" spans="1:4">
      <c r="A32" s="39"/>
    </row>
    <row r="33" spans="1:1">
      <c r="A33" s="39"/>
    </row>
    <row r="34" spans="1:1">
      <c r="A34" s="39"/>
    </row>
  </sheetData>
  <mergeCells count="4">
    <mergeCell ref="A1:B1"/>
    <mergeCell ref="A2:D2"/>
    <mergeCell ref="A3:B3"/>
    <mergeCell ref="A18:D18"/>
  </mergeCells>
  <phoneticPr fontId="83" type="noConversion"/>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dimension ref="A1:F8"/>
  <sheetViews>
    <sheetView workbookViewId="0">
      <pane ySplit="4" topLeftCell="A5" activePane="bottomLeft" state="frozen"/>
      <selection pane="bottomLeft" activeCell="A2" sqref="A2:F2"/>
    </sheetView>
  </sheetViews>
  <sheetFormatPr defaultColWidth="10" defaultRowHeight="13.5"/>
  <cols>
    <col min="1" max="1" width="5.875" style="32" customWidth="1"/>
    <col min="2" max="2" width="10.25" style="32" customWidth="1"/>
    <col min="3" max="3" width="35.875" style="32" customWidth="1"/>
    <col min="4" max="4" width="13.375" style="32" customWidth="1"/>
    <col min="5" max="5" width="16.75" style="32" customWidth="1"/>
    <col min="6" max="6" width="14.875" style="32" customWidth="1"/>
    <col min="7" max="7" width="9.75" style="32" customWidth="1"/>
    <col min="8" max="16384" width="10" style="32"/>
  </cols>
  <sheetData>
    <row r="1" spans="1:6" s="30" customFormat="1" ht="19.5" customHeight="1">
      <c r="A1" s="465" t="s">
        <v>1368</v>
      </c>
      <c r="B1" s="465"/>
    </row>
    <row r="2" spans="1:6" s="31" customFormat="1" ht="28.7" customHeight="1">
      <c r="A2" s="507" t="s">
        <v>1369</v>
      </c>
      <c r="B2" s="507"/>
      <c r="C2" s="507"/>
      <c r="D2" s="507"/>
      <c r="E2" s="507"/>
      <c r="F2" s="507"/>
    </row>
    <row r="3" spans="1:6" ht="14.25" customHeight="1">
      <c r="A3" s="508" t="s">
        <v>1370</v>
      </c>
      <c r="B3" s="508"/>
      <c r="C3" s="508"/>
      <c r="D3" s="508"/>
      <c r="E3" s="508"/>
      <c r="F3" s="508"/>
    </row>
    <row r="4" spans="1:6" ht="62.25" customHeight="1">
      <c r="A4" s="33" t="s">
        <v>1371</v>
      </c>
      <c r="B4" s="33" t="s">
        <v>1372</v>
      </c>
      <c r="C4" s="33" t="s">
        <v>1373</v>
      </c>
      <c r="D4" s="33" t="s">
        <v>1374</v>
      </c>
      <c r="E4" s="33" t="s">
        <v>1375</v>
      </c>
      <c r="F4" s="33" t="s">
        <v>1376</v>
      </c>
    </row>
    <row r="5" spans="1:6" ht="62.25" customHeight="1">
      <c r="A5" s="34">
        <v>1</v>
      </c>
      <c r="B5" s="33"/>
      <c r="C5" s="35"/>
      <c r="D5" s="33"/>
      <c r="E5" s="34"/>
      <c r="F5" s="33"/>
    </row>
    <row r="6" spans="1:6" ht="62.25" customHeight="1">
      <c r="A6" s="34">
        <v>2</v>
      </c>
      <c r="B6" s="33"/>
      <c r="C6" s="35"/>
      <c r="D6" s="33"/>
      <c r="E6" s="34"/>
      <c r="F6" s="33"/>
    </row>
    <row r="7" spans="1:6" ht="62.25" customHeight="1">
      <c r="A7" s="34">
        <v>3</v>
      </c>
      <c r="B7" s="36"/>
      <c r="C7" s="36"/>
      <c r="D7" s="36"/>
      <c r="E7" s="36"/>
      <c r="F7" s="37"/>
    </row>
    <row r="8" spans="1:6" ht="33" customHeight="1">
      <c r="A8" s="509" t="s">
        <v>1377</v>
      </c>
      <c r="B8" s="509"/>
      <c r="C8" s="509"/>
      <c r="D8" s="509"/>
      <c r="E8" s="509"/>
      <c r="F8" s="509"/>
    </row>
  </sheetData>
  <mergeCells count="4">
    <mergeCell ref="A1:B1"/>
    <mergeCell ref="A2:F2"/>
    <mergeCell ref="A3:F3"/>
    <mergeCell ref="A8:F8"/>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26.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pane="bottomLeft" activeCell="B7" sqref="B7:H7"/>
    </sheetView>
  </sheetViews>
  <sheetFormatPr defaultColWidth="10" defaultRowHeight="13.5"/>
  <cols>
    <col min="1" max="1" width="26.125" style="13" customWidth="1"/>
    <col min="2" max="7" width="11.375" style="13" customWidth="1"/>
    <col min="8" max="9" width="9.75" style="13" customWidth="1"/>
    <col min="10" max="16384" width="10" style="13"/>
  </cols>
  <sheetData>
    <row r="1" spans="1:7" s="11" customFormat="1" ht="27.2" customHeight="1">
      <c r="A1" s="465" t="s">
        <v>1378</v>
      </c>
      <c r="B1" s="465"/>
    </row>
    <row r="2" spans="1:7" s="12" customFormat="1" ht="28.7" customHeight="1">
      <c r="A2" s="512" t="s">
        <v>1379</v>
      </c>
      <c r="B2" s="512"/>
      <c r="C2" s="512"/>
      <c r="D2" s="512"/>
      <c r="E2" s="512"/>
      <c r="F2" s="512"/>
      <c r="G2" s="512"/>
    </row>
    <row r="3" spans="1:7" ht="14.25" customHeight="1">
      <c r="A3" s="21"/>
      <c r="B3" s="21"/>
      <c r="G3" s="15" t="s">
        <v>1370</v>
      </c>
    </row>
    <row r="4" spans="1:7" ht="46.5" customHeight="1">
      <c r="A4" s="511" t="s">
        <v>1380</v>
      </c>
      <c r="B4" s="511" t="s">
        <v>1381</v>
      </c>
      <c r="C4" s="511"/>
      <c r="D4" s="511"/>
      <c r="E4" s="511" t="s">
        <v>1382</v>
      </c>
      <c r="F4" s="511"/>
      <c r="G4" s="511"/>
    </row>
    <row r="5" spans="1:7" ht="46.5" customHeight="1">
      <c r="A5" s="511"/>
      <c r="B5" s="27"/>
      <c r="C5" s="26" t="s">
        <v>1383</v>
      </c>
      <c r="D5" s="26" t="s">
        <v>1384</v>
      </c>
      <c r="E5" s="27"/>
      <c r="F5" s="26" t="s">
        <v>1383</v>
      </c>
      <c r="G5" s="26" t="s">
        <v>1384</v>
      </c>
    </row>
    <row r="6" spans="1:7" ht="46.5" customHeight="1">
      <c r="A6" s="26" t="s">
        <v>1385</v>
      </c>
      <c r="B6" s="26" t="s">
        <v>1386</v>
      </c>
      <c r="C6" s="26" t="s">
        <v>1387</v>
      </c>
      <c r="D6" s="26" t="s">
        <v>1388</v>
      </c>
      <c r="E6" s="26" t="s">
        <v>1389</v>
      </c>
      <c r="F6" s="26" t="s">
        <v>1390</v>
      </c>
      <c r="G6" s="26" t="s">
        <v>1391</v>
      </c>
    </row>
    <row r="7" spans="1:7" ht="46.5" customHeight="1">
      <c r="A7" s="28" t="s">
        <v>1392</v>
      </c>
      <c r="B7" s="29"/>
      <c r="C7" s="29"/>
      <c r="D7" s="29"/>
      <c r="E7" s="29"/>
      <c r="F7" s="29"/>
      <c r="G7" s="29"/>
    </row>
    <row r="8" spans="1:7">
      <c r="A8" s="513" t="s">
        <v>1393</v>
      </c>
      <c r="B8" s="513"/>
      <c r="C8" s="513"/>
      <c r="D8" s="513"/>
      <c r="E8" s="513"/>
      <c r="F8" s="513"/>
      <c r="G8" s="513"/>
    </row>
    <row r="9" spans="1:7">
      <c r="A9" s="510" t="s">
        <v>1394</v>
      </c>
      <c r="B9" s="510"/>
      <c r="C9" s="510"/>
      <c r="D9" s="510"/>
      <c r="E9" s="510"/>
      <c r="F9" s="510"/>
      <c r="G9" s="510"/>
    </row>
  </sheetData>
  <mergeCells count="7">
    <mergeCell ref="A9:G9"/>
    <mergeCell ref="A4:A5"/>
    <mergeCell ref="A1:B1"/>
    <mergeCell ref="A2:G2"/>
    <mergeCell ref="B4:D4"/>
    <mergeCell ref="E4:G4"/>
    <mergeCell ref="A8:G8"/>
  </mergeCells>
  <phoneticPr fontId="83"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27.xml><?xml version="1.0" encoding="utf-8"?>
<worksheet xmlns="http://schemas.openxmlformats.org/spreadsheetml/2006/main" xmlns:r="http://schemas.openxmlformats.org/officeDocument/2006/relationships">
  <dimension ref="A1:C14"/>
  <sheetViews>
    <sheetView workbookViewId="0">
      <selection activeCell="A2" sqref="A2:C2"/>
    </sheetView>
  </sheetViews>
  <sheetFormatPr defaultColWidth="10" defaultRowHeight="13.5"/>
  <cols>
    <col min="1" max="1" width="54.75" style="13" customWidth="1"/>
    <col min="2" max="3" width="21.125" style="13" customWidth="1"/>
    <col min="4" max="16384" width="10" style="13"/>
  </cols>
  <sheetData>
    <row r="1" spans="1:3" s="24" customFormat="1" ht="26.25" customHeight="1">
      <c r="A1" s="22" t="s">
        <v>1395</v>
      </c>
    </row>
    <row r="2" spans="1:3" s="12" customFormat="1" ht="28.7" customHeight="1">
      <c r="A2" s="512" t="s">
        <v>1396</v>
      </c>
      <c r="B2" s="512"/>
      <c r="C2" s="512"/>
    </row>
    <row r="3" spans="1:3" ht="14.25" customHeight="1">
      <c r="A3" s="21"/>
      <c r="B3" s="21"/>
      <c r="C3" s="15" t="s">
        <v>1370</v>
      </c>
    </row>
    <row r="4" spans="1:3" ht="46.5" customHeight="1">
      <c r="A4" s="16" t="s">
        <v>1397</v>
      </c>
      <c r="B4" s="16" t="s">
        <v>657</v>
      </c>
      <c r="C4" s="16" t="s">
        <v>5</v>
      </c>
    </row>
    <row r="5" spans="1:3" ht="56.25" customHeight="1">
      <c r="A5" s="23" t="s">
        <v>1398</v>
      </c>
      <c r="B5" s="10"/>
      <c r="C5" s="10"/>
    </row>
    <row r="6" spans="1:3" ht="56.25" customHeight="1">
      <c r="A6" s="23" t="s">
        <v>1399</v>
      </c>
      <c r="B6" s="10"/>
      <c r="C6" s="10"/>
    </row>
    <row r="7" spans="1:3" ht="56.25" customHeight="1">
      <c r="A7" s="23" t="s">
        <v>1400</v>
      </c>
      <c r="B7" s="10"/>
      <c r="C7" s="10"/>
    </row>
    <row r="8" spans="1:3" ht="56.25" customHeight="1">
      <c r="A8" s="23" t="s">
        <v>1401</v>
      </c>
      <c r="B8" s="10"/>
      <c r="C8" s="10"/>
    </row>
    <row r="9" spans="1:3" ht="56.25" customHeight="1">
      <c r="A9" s="23" t="s">
        <v>1402</v>
      </c>
      <c r="B9" s="10"/>
      <c r="C9" s="10"/>
    </row>
    <row r="10" spans="1:3" ht="56.25" customHeight="1">
      <c r="A10" s="23" t="s">
        <v>1403</v>
      </c>
      <c r="B10" s="10"/>
      <c r="C10" s="10"/>
    </row>
    <row r="11" spans="1:3" ht="56.25" customHeight="1">
      <c r="A11" s="23" t="s">
        <v>1404</v>
      </c>
      <c r="B11" s="10"/>
      <c r="C11" s="10"/>
    </row>
    <row r="12" spans="1:3" ht="56.25" customHeight="1">
      <c r="A12" s="23" t="s">
        <v>1405</v>
      </c>
      <c r="B12" s="10"/>
      <c r="C12" s="10"/>
    </row>
    <row r="13" spans="1:3" ht="56.25" customHeight="1">
      <c r="A13" s="23" t="s">
        <v>1406</v>
      </c>
      <c r="B13" s="10"/>
      <c r="C13" s="10"/>
    </row>
    <row r="14" spans="1:3" ht="38.25" customHeight="1">
      <c r="A14" s="510" t="s">
        <v>1407</v>
      </c>
      <c r="B14" s="510"/>
      <c r="C14" s="510"/>
    </row>
  </sheetData>
  <mergeCells count="2">
    <mergeCell ref="A2:C2"/>
    <mergeCell ref="A14:C14"/>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dimension ref="A1:C12"/>
  <sheetViews>
    <sheetView workbookViewId="0">
      <selection activeCell="A2" sqref="A2:C2"/>
    </sheetView>
  </sheetViews>
  <sheetFormatPr defaultColWidth="10" defaultRowHeight="13.5"/>
  <cols>
    <col min="1" max="1" width="49" style="13" customWidth="1"/>
    <col min="2" max="3" width="23.25" style="13" customWidth="1"/>
    <col min="4" max="4" width="9.75" style="13" customWidth="1"/>
    <col min="5" max="16384" width="10" style="13"/>
  </cols>
  <sheetData>
    <row r="1" spans="1:3" s="11" customFormat="1" ht="18" customHeight="1">
      <c r="A1" s="22" t="s">
        <v>1408</v>
      </c>
    </row>
    <row r="2" spans="1:3" s="12" customFormat="1" ht="48" customHeight="1">
      <c r="A2" s="512" t="s">
        <v>1409</v>
      </c>
      <c r="B2" s="512"/>
      <c r="C2" s="512"/>
    </row>
    <row r="3" spans="1:3" ht="33" customHeight="1">
      <c r="A3" s="21"/>
      <c r="B3" s="21"/>
      <c r="C3" s="15" t="s">
        <v>1370</v>
      </c>
    </row>
    <row r="4" spans="1:3" ht="66.75" customHeight="1">
      <c r="A4" s="16" t="s">
        <v>1397</v>
      </c>
      <c r="B4" s="16" t="s">
        <v>657</v>
      </c>
      <c r="C4" s="16" t="s">
        <v>5</v>
      </c>
    </row>
    <row r="5" spans="1:3" ht="58.5" customHeight="1">
      <c r="A5" s="23" t="s">
        <v>1410</v>
      </c>
      <c r="B5" s="10"/>
      <c r="C5" s="10"/>
    </row>
    <row r="6" spans="1:3" ht="58.5" customHeight="1">
      <c r="A6" s="23" t="s">
        <v>1411</v>
      </c>
      <c r="B6" s="10"/>
      <c r="C6" s="10"/>
    </row>
    <row r="7" spans="1:3" ht="58.5" customHeight="1">
      <c r="A7" s="23" t="s">
        <v>1412</v>
      </c>
      <c r="B7" s="10"/>
      <c r="C7" s="10"/>
    </row>
    <row r="8" spans="1:3" ht="58.5" customHeight="1">
      <c r="A8" s="23" t="s">
        <v>1413</v>
      </c>
      <c r="B8" s="10"/>
      <c r="C8" s="10"/>
    </row>
    <row r="9" spans="1:3" ht="58.5" customHeight="1">
      <c r="A9" s="23" t="s">
        <v>1414</v>
      </c>
      <c r="B9" s="10"/>
      <c r="C9" s="10"/>
    </row>
    <row r="10" spans="1:3" ht="58.5" customHeight="1">
      <c r="A10" s="23" t="s">
        <v>1415</v>
      </c>
      <c r="B10" s="10"/>
      <c r="C10" s="10"/>
    </row>
    <row r="11" spans="1:3" ht="58.5" customHeight="1">
      <c r="A11" s="23" t="s">
        <v>1416</v>
      </c>
      <c r="B11" s="10"/>
      <c r="C11" s="10"/>
    </row>
    <row r="12" spans="1:3" ht="33" customHeight="1">
      <c r="A12" s="510" t="s">
        <v>1417</v>
      </c>
      <c r="B12" s="510"/>
      <c r="C12" s="510"/>
    </row>
  </sheetData>
  <mergeCells count="2">
    <mergeCell ref="A2:C2"/>
    <mergeCell ref="A12:C12"/>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dimension ref="A1:D26"/>
  <sheetViews>
    <sheetView workbookViewId="0">
      <pane ySplit="4" topLeftCell="A17" activePane="bottomLeft" state="frozen"/>
      <selection pane="bottomLeft" activeCell="H21" sqref="H21"/>
    </sheetView>
  </sheetViews>
  <sheetFormatPr defaultColWidth="10" defaultRowHeight="13.5"/>
  <cols>
    <col min="1" max="1" width="33.375" style="13" customWidth="1"/>
    <col min="2" max="2" width="16.75" style="13" customWidth="1"/>
    <col min="3" max="4" width="21" style="13" customWidth="1"/>
    <col min="5" max="5" width="9.75" style="13" customWidth="1"/>
    <col min="6" max="16384" width="10" style="13"/>
  </cols>
  <sheetData>
    <row r="1" spans="1:4" s="11" customFormat="1" ht="24" customHeight="1">
      <c r="A1" s="14" t="s">
        <v>1418</v>
      </c>
    </row>
    <row r="2" spans="1:4" s="12" customFormat="1" ht="28.7" customHeight="1">
      <c r="A2" s="512" t="s">
        <v>1419</v>
      </c>
      <c r="B2" s="512"/>
      <c r="C2" s="512"/>
      <c r="D2" s="512"/>
    </row>
    <row r="3" spans="1:4" ht="14.25" customHeight="1">
      <c r="D3" s="15" t="s">
        <v>1370</v>
      </c>
    </row>
    <row r="4" spans="1:4" ht="28.5" customHeight="1">
      <c r="A4" s="16" t="s">
        <v>1397</v>
      </c>
      <c r="B4" s="16" t="s">
        <v>1420</v>
      </c>
      <c r="C4" s="16" t="s">
        <v>1421</v>
      </c>
      <c r="D4" s="16" t="s">
        <v>1422</v>
      </c>
    </row>
    <row r="5" spans="1:4" ht="28.5" customHeight="1">
      <c r="A5" s="17" t="s">
        <v>1423</v>
      </c>
      <c r="B5" s="18" t="s">
        <v>1424</v>
      </c>
      <c r="C5" s="19"/>
      <c r="D5" s="20"/>
    </row>
    <row r="6" spans="1:4" ht="28.5" customHeight="1">
      <c r="A6" s="17" t="s">
        <v>1425</v>
      </c>
      <c r="B6" s="18" t="s">
        <v>1387</v>
      </c>
      <c r="C6" s="19"/>
      <c r="D6" s="20"/>
    </row>
    <row r="7" spans="1:4" ht="28.5" customHeight="1">
      <c r="A7" s="17" t="s">
        <v>1426</v>
      </c>
      <c r="B7" s="18" t="s">
        <v>1388</v>
      </c>
      <c r="C7" s="19"/>
      <c r="D7" s="20"/>
    </row>
    <row r="8" spans="1:4" ht="28.5" customHeight="1">
      <c r="A8" s="17" t="s">
        <v>1427</v>
      </c>
      <c r="B8" s="18" t="s">
        <v>1428</v>
      </c>
      <c r="C8" s="19"/>
      <c r="D8" s="20"/>
    </row>
    <row r="9" spans="1:4" ht="28.5" customHeight="1">
      <c r="A9" s="17" t="s">
        <v>1426</v>
      </c>
      <c r="B9" s="18" t="s">
        <v>1390</v>
      </c>
      <c r="C9" s="19"/>
      <c r="D9" s="20"/>
    </row>
    <row r="10" spans="1:4" ht="28.5" customHeight="1">
      <c r="A10" s="17" t="s">
        <v>1429</v>
      </c>
      <c r="B10" s="18" t="s">
        <v>1430</v>
      </c>
      <c r="C10" s="19"/>
      <c r="D10" s="20"/>
    </row>
    <row r="11" spans="1:4" ht="28.5" customHeight="1">
      <c r="A11" s="17" t="s">
        <v>1425</v>
      </c>
      <c r="B11" s="18" t="s">
        <v>1431</v>
      </c>
      <c r="C11" s="19"/>
      <c r="D11" s="20"/>
    </row>
    <row r="12" spans="1:4" ht="28.5" customHeight="1">
      <c r="A12" s="17" t="s">
        <v>1427</v>
      </c>
      <c r="B12" s="18" t="s">
        <v>1432</v>
      </c>
      <c r="C12" s="19"/>
      <c r="D12" s="20"/>
    </row>
    <row r="13" spans="1:4" ht="28.5" customHeight="1">
      <c r="A13" s="17" t="s">
        <v>1433</v>
      </c>
      <c r="B13" s="18" t="s">
        <v>1434</v>
      </c>
      <c r="C13" s="19"/>
      <c r="D13" s="20"/>
    </row>
    <row r="14" spans="1:4" ht="28.5" customHeight="1">
      <c r="A14" s="17" t="s">
        <v>1425</v>
      </c>
      <c r="B14" s="18" t="s">
        <v>1435</v>
      </c>
      <c r="C14" s="19"/>
      <c r="D14" s="20"/>
    </row>
    <row r="15" spans="1:4" ht="28.5" customHeight="1">
      <c r="A15" s="17" t="s">
        <v>1427</v>
      </c>
      <c r="B15" s="18" t="s">
        <v>1436</v>
      </c>
      <c r="C15" s="19"/>
      <c r="D15" s="20"/>
    </row>
    <row r="16" spans="1:4" ht="28.5" customHeight="1">
      <c r="A16" s="17" t="s">
        <v>1437</v>
      </c>
      <c r="B16" s="18" t="s">
        <v>1438</v>
      </c>
      <c r="C16" s="19"/>
      <c r="D16" s="20"/>
    </row>
    <row r="17" spans="1:4" ht="28.5" customHeight="1">
      <c r="A17" s="17" t="s">
        <v>1425</v>
      </c>
      <c r="B17" s="18" t="s">
        <v>1439</v>
      </c>
      <c r="C17" s="19"/>
      <c r="D17" s="20"/>
    </row>
    <row r="18" spans="1:4" ht="28.5" customHeight="1">
      <c r="A18" s="17" t="s">
        <v>1440</v>
      </c>
      <c r="B18" s="18"/>
      <c r="C18" s="19"/>
      <c r="D18" s="20"/>
    </row>
    <row r="19" spans="1:4" ht="28.5" customHeight="1">
      <c r="A19" s="17" t="s">
        <v>1441</v>
      </c>
      <c r="B19" s="18" t="s">
        <v>1442</v>
      </c>
      <c r="C19" s="19"/>
      <c r="D19" s="20"/>
    </row>
    <row r="20" spans="1:4" ht="28.5" customHeight="1">
      <c r="A20" s="17" t="s">
        <v>1427</v>
      </c>
      <c r="B20" s="18" t="s">
        <v>1443</v>
      </c>
      <c r="C20" s="19"/>
      <c r="D20" s="20"/>
    </row>
    <row r="21" spans="1:4" ht="28.5" customHeight="1">
      <c r="A21" s="17" t="s">
        <v>1440</v>
      </c>
      <c r="B21" s="18"/>
      <c r="C21" s="19"/>
      <c r="D21" s="20"/>
    </row>
    <row r="22" spans="1:4" ht="28.5" customHeight="1">
      <c r="A22" s="17" t="s">
        <v>1444</v>
      </c>
      <c r="B22" s="18" t="s">
        <v>1445</v>
      </c>
      <c r="C22" s="19"/>
      <c r="D22" s="20"/>
    </row>
    <row r="23" spans="1:4" ht="28.5" customHeight="1">
      <c r="A23" s="17" t="s">
        <v>1446</v>
      </c>
      <c r="B23" s="18" t="s">
        <v>1447</v>
      </c>
      <c r="C23" s="19"/>
      <c r="D23" s="20"/>
    </row>
    <row r="24" spans="1:4" ht="28.5" customHeight="1">
      <c r="A24" s="17" t="s">
        <v>1425</v>
      </c>
      <c r="B24" s="18" t="s">
        <v>1448</v>
      </c>
      <c r="C24" s="19"/>
      <c r="D24" s="20"/>
    </row>
    <row r="25" spans="1:4" ht="28.5" customHeight="1">
      <c r="A25" s="17" t="s">
        <v>1427</v>
      </c>
      <c r="B25" s="18" t="s">
        <v>1449</v>
      </c>
      <c r="C25" s="19"/>
      <c r="D25" s="20"/>
    </row>
    <row r="26" spans="1:4" ht="43.5" customHeight="1">
      <c r="A26" s="510" t="s">
        <v>1450</v>
      </c>
      <c r="B26" s="510"/>
      <c r="C26" s="510"/>
      <c r="D26" s="510"/>
    </row>
  </sheetData>
  <mergeCells count="2">
    <mergeCell ref="A2:D2"/>
    <mergeCell ref="A26:D26"/>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sheetPr>
    <tabColor rgb="FF00FF00"/>
    <pageSetUpPr fitToPage="1"/>
  </sheetPr>
  <dimension ref="A1:P45"/>
  <sheetViews>
    <sheetView showZeros="0" tabSelected="1" workbookViewId="0">
      <selection activeCell="H5" sqref="H5"/>
    </sheetView>
  </sheetViews>
  <sheetFormatPr defaultColWidth="9" defaultRowHeight="21.95" customHeight="1"/>
  <cols>
    <col min="1" max="1" width="27.875" style="310" customWidth="1"/>
    <col min="2" max="2" width="12.875" style="311" hidden="1" customWidth="1"/>
    <col min="3" max="3" width="13.875" style="312" customWidth="1"/>
    <col min="4" max="4" width="8.375" style="312" hidden="1" customWidth="1"/>
    <col min="5" max="5" width="13.125" style="312" customWidth="1"/>
    <col min="6" max="6" width="13.625" style="312" customWidth="1"/>
    <col min="7" max="7" width="10.75" style="313" customWidth="1"/>
    <col min="8" max="8" width="11.75" style="314" customWidth="1"/>
    <col min="9" max="9" width="31.5" style="310" bestFit="1" customWidth="1"/>
    <col min="10" max="10" width="13.25" style="311" hidden="1" customWidth="1"/>
    <col min="11" max="11" width="11.875" style="312" bestFit="1" customWidth="1"/>
    <col min="12" max="12" width="13.375" style="312" hidden="1" customWidth="1"/>
    <col min="13" max="13" width="14.375" style="312" customWidth="1"/>
    <col min="14" max="14" width="14.625" style="312" customWidth="1"/>
    <col min="15" max="15" width="11.125" style="310" customWidth="1"/>
    <col min="16" max="16" width="11.75" style="310" customWidth="1"/>
    <col min="17" max="256" width="9" style="310"/>
    <col min="257" max="257" width="4.875" style="310" customWidth="1"/>
    <col min="258" max="258" width="30.625" style="310" customWidth="1"/>
    <col min="259" max="259" width="17" style="310" customWidth="1"/>
    <col min="260" max="260" width="13.5" style="310" customWidth="1"/>
    <col min="261" max="261" width="32.125" style="310" customWidth="1"/>
    <col min="262" max="262" width="15.5" style="310" customWidth="1"/>
    <col min="263" max="263" width="12.25" style="310" customWidth="1"/>
    <col min="264" max="512" width="9" style="310"/>
    <col min="513" max="513" width="4.875" style="310" customWidth="1"/>
    <col min="514" max="514" width="30.625" style="310" customWidth="1"/>
    <col min="515" max="515" width="17" style="310" customWidth="1"/>
    <col min="516" max="516" width="13.5" style="310" customWidth="1"/>
    <col min="517" max="517" width="32.125" style="310" customWidth="1"/>
    <col min="518" max="518" width="15.5" style="310" customWidth="1"/>
    <col min="519" max="519" width="12.25" style="310" customWidth="1"/>
    <col min="520" max="768" width="9" style="310"/>
    <col min="769" max="769" width="4.875" style="310" customWidth="1"/>
    <col min="770" max="770" width="30.625" style="310" customWidth="1"/>
    <col min="771" max="771" width="17" style="310" customWidth="1"/>
    <col min="772" max="772" width="13.5" style="310" customWidth="1"/>
    <col min="773" max="773" width="32.125" style="310" customWidth="1"/>
    <col min="774" max="774" width="15.5" style="310" customWidth="1"/>
    <col min="775" max="775" width="12.25" style="310" customWidth="1"/>
    <col min="776" max="1024" width="9" style="310"/>
    <col min="1025" max="1025" width="4.875" style="310" customWidth="1"/>
    <col min="1026" max="1026" width="30.625" style="310" customWidth="1"/>
    <col min="1027" max="1027" width="17" style="310" customWidth="1"/>
    <col min="1028" max="1028" width="13.5" style="310" customWidth="1"/>
    <col min="1029" max="1029" width="32.125" style="310" customWidth="1"/>
    <col min="1030" max="1030" width="15.5" style="310" customWidth="1"/>
    <col min="1031" max="1031" width="12.25" style="310" customWidth="1"/>
    <col min="1032" max="1280" width="9" style="310"/>
    <col min="1281" max="1281" width="4.875" style="310" customWidth="1"/>
    <col min="1282" max="1282" width="30.625" style="310" customWidth="1"/>
    <col min="1283" max="1283" width="17" style="310" customWidth="1"/>
    <col min="1284" max="1284" width="13.5" style="310" customWidth="1"/>
    <col min="1285" max="1285" width="32.125" style="310" customWidth="1"/>
    <col min="1286" max="1286" width="15.5" style="310" customWidth="1"/>
    <col min="1287" max="1287" width="12.25" style="310" customWidth="1"/>
    <col min="1288" max="1536" width="9" style="310"/>
    <col min="1537" max="1537" width="4.875" style="310" customWidth="1"/>
    <col min="1538" max="1538" width="30.625" style="310" customWidth="1"/>
    <col min="1539" max="1539" width="17" style="310" customWidth="1"/>
    <col min="1540" max="1540" width="13.5" style="310" customWidth="1"/>
    <col min="1541" max="1541" width="32.125" style="310" customWidth="1"/>
    <col min="1542" max="1542" width="15.5" style="310" customWidth="1"/>
    <col min="1543" max="1543" width="12.25" style="310" customWidth="1"/>
    <col min="1544" max="1792" width="9" style="310"/>
    <col min="1793" max="1793" width="4.875" style="310" customWidth="1"/>
    <col min="1794" max="1794" width="30.625" style="310" customWidth="1"/>
    <col min="1795" max="1795" width="17" style="310" customWidth="1"/>
    <col min="1796" max="1796" width="13.5" style="310" customWidth="1"/>
    <col min="1797" max="1797" width="32.125" style="310" customWidth="1"/>
    <col min="1798" max="1798" width="15.5" style="310" customWidth="1"/>
    <col min="1799" max="1799" width="12.25" style="310" customWidth="1"/>
    <col min="1800" max="2048" width="9" style="310"/>
    <col min="2049" max="2049" width="4.875" style="310" customWidth="1"/>
    <col min="2050" max="2050" width="30.625" style="310" customWidth="1"/>
    <col min="2051" max="2051" width="17" style="310" customWidth="1"/>
    <col min="2052" max="2052" width="13.5" style="310" customWidth="1"/>
    <col min="2053" max="2053" width="32.125" style="310" customWidth="1"/>
    <col min="2054" max="2054" width="15.5" style="310" customWidth="1"/>
    <col min="2055" max="2055" width="12.25" style="310" customWidth="1"/>
    <col min="2056" max="2304" width="9" style="310"/>
    <col min="2305" max="2305" width="4.875" style="310" customWidth="1"/>
    <col min="2306" max="2306" width="30.625" style="310" customWidth="1"/>
    <col min="2307" max="2307" width="17" style="310" customWidth="1"/>
    <col min="2308" max="2308" width="13.5" style="310" customWidth="1"/>
    <col min="2309" max="2309" width="32.125" style="310" customWidth="1"/>
    <col min="2310" max="2310" width="15.5" style="310" customWidth="1"/>
    <col min="2311" max="2311" width="12.25" style="310" customWidth="1"/>
    <col min="2312" max="2560" width="9" style="310"/>
    <col min="2561" max="2561" width="4.875" style="310" customWidth="1"/>
    <col min="2562" max="2562" width="30.625" style="310" customWidth="1"/>
    <col min="2563" max="2563" width="17" style="310" customWidth="1"/>
    <col min="2564" max="2564" width="13.5" style="310" customWidth="1"/>
    <col min="2565" max="2565" width="32.125" style="310" customWidth="1"/>
    <col min="2566" max="2566" width="15.5" style="310" customWidth="1"/>
    <col min="2567" max="2567" width="12.25" style="310" customWidth="1"/>
    <col min="2568" max="2816" width="9" style="310"/>
    <col min="2817" max="2817" width="4.875" style="310" customWidth="1"/>
    <col min="2818" max="2818" width="30.625" style="310" customWidth="1"/>
    <col min="2819" max="2819" width="17" style="310" customWidth="1"/>
    <col min="2820" max="2820" width="13.5" style="310" customWidth="1"/>
    <col min="2821" max="2821" width="32.125" style="310" customWidth="1"/>
    <col min="2822" max="2822" width="15.5" style="310" customWidth="1"/>
    <col min="2823" max="2823" width="12.25" style="310" customWidth="1"/>
    <col min="2824" max="3072" width="9" style="310"/>
    <col min="3073" max="3073" width="4.875" style="310" customWidth="1"/>
    <col min="3074" max="3074" width="30.625" style="310" customWidth="1"/>
    <col min="3075" max="3075" width="17" style="310" customWidth="1"/>
    <col min="3076" max="3076" width="13.5" style="310" customWidth="1"/>
    <col min="3077" max="3077" width="32.125" style="310" customWidth="1"/>
    <col min="3078" max="3078" width="15.5" style="310" customWidth="1"/>
    <col min="3079" max="3079" width="12.25" style="310" customWidth="1"/>
    <col min="3080" max="3328" width="9" style="310"/>
    <col min="3329" max="3329" width="4.875" style="310" customWidth="1"/>
    <col min="3330" max="3330" width="30.625" style="310" customWidth="1"/>
    <col min="3331" max="3331" width="17" style="310" customWidth="1"/>
    <col min="3332" max="3332" width="13.5" style="310" customWidth="1"/>
    <col min="3333" max="3333" width="32.125" style="310" customWidth="1"/>
    <col min="3334" max="3334" width="15.5" style="310" customWidth="1"/>
    <col min="3335" max="3335" width="12.25" style="310" customWidth="1"/>
    <col min="3336" max="3584" width="9" style="310"/>
    <col min="3585" max="3585" width="4.875" style="310" customWidth="1"/>
    <col min="3586" max="3586" width="30.625" style="310" customWidth="1"/>
    <col min="3587" max="3587" width="17" style="310" customWidth="1"/>
    <col min="3588" max="3588" width="13.5" style="310" customWidth="1"/>
    <col min="3589" max="3589" width="32.125" style="310" customWidth="1"/>
    <col min="3590" max="3590" width="15.5" style="310" customWidth="1"/>
    <col min="3591" max="3591" width="12.25" style="310" customWidth="1"/>
    <col min="3592" max="3840" width="9" style="310"/>
    <col min="3841" max="3841" width="4.875" style="310" customWidth="1"/>
    <col min="3842" max="3842" width="30.625" style="310" customWidth="1"/>
    <col min="3843" max="3843" width="17" style="310" customWidth="1"/>
    <col min="3844" max="3844" width="13.5" style="310" customWidth="1"/>
    <col min="3845" max="3845" width="32.125" style="310" customWidth="1"/>
    <col min="3846" max="3846" width="15.5" style="310" customWidth="1"/>
    <col min="3847" max="3847" width="12.25" style="310" customWidth="1"/>
    <col min="3848" max="4096" width="9" style="310"/>
    <col min="4097" max="4097" width="4.875" style="310" customWidth="1"/>
    <col min="4098" max="4098" width="30.625" style="310" customWidth="1"/>
    <col min="4099" max="4099" width="17" style="310" customWidth="1"/>
    <col min="4100" max="4100" width="13.5" style="310" customWidth="1"/>
    <col min="4101" max="4101" width="32.125" style="310" customWidth="1"/>
    <col min="4102" max="4102" width="15.5" style="310" customWidth="1"/>
    <col min="4103" max="4103" width="12.25" style="310" customWidth="1"/>
    <col min="4104" max="4352" width="9" style="310"/>
    <col min="4353" max="4353" width="4.875" style="310" customWidth="1"/>
    <col min="4354" max="4354" width="30.625" style="310" customWidth="1"/>
    <col min="4355" max="4355" width="17" style="310" customWidth="1"/>
    <col min="4356" max="4356" width="13.5" style="310" customWidth="1"/>
    <col min="4357" max="4357" width="32.125" style="310" customWidth="1"/>
    <col min="4358" max="4358" width="15.5" style="310" customWidth="1"/>
    <col min="4359" max="4359" width="12.25" style="310" customWidth="1"/>
    <col min="4360" max="4608" width="9" style="310"/>
    <col min="4609" max="4609" width="4.875" style="310" customWidth="1"/>
    <col min="4610" max="4610" width="30.625" style="310" customWidth="1"/>
    <col min="4611" max="4611" width="17" style="310" customWidth="1"/>
    <col min="4612" max="4612" width="13.5" style="310" customWidth="1"/>
    <col min="4613" max="4613" width="32.125" style="310" customWidth="1"/>
    <col min="4614" max="4614" width="15.5" style="310" customWidth="1"/>
    <col min="4615" max="4615" width="12.25" style="310" customWidth="1"/>
    <col min="4616" max="4864" width="9" style="310"/>
    <col min="4865" max="4865" width="4.875" style="310" customWidth="1"/>
    <col min="4866" max="4866" width="30.625" style="310" customWidth="1"/>
    <col min="4867" max="4867" width="17" style="310" customWidth="1"/>
    <col min="4868" max="4868" width="13.5" style="310" customWidth="1"/>
    <col min="4869" max="4869" width="32.125" style="310" customWidth="1"/>
    <col min="4870" max="4870" width="15.5" style="310" customWidth="1"/>
    <col min="4871" max="4871" width="12.25" style="310" customWidth="1"/>
    <col min="4872" max="5120" width="9" style="310"/>
    <col min="5121" max="5121" width="4.875" style="310" customWidth="1"/>
    <col min="5122" max="5122" width="30.625" style="310" customWidth="1"/>
    <col min="5123" max="5123" width="17" style="310" customWidth="1"/>
    <col min="5124" max="5124" width="13.5" style="310" customWidth="1"/>
    <col min="5125" max="5125" width="32.125" style="310" customWidth="1"/>
    <col min="5126" max="5126" width="15.5" style="310" customWidth="1"/>
    <col min="5127" max="5127" width="12.25" style="310" customWidth="1"/>
    <col min="5128" max="5376" width="9" style="310"/>
    <col min="5377" max="5377" width="4.875" style="310" customWidth="1"/>
    <col min="5378" max="5378" width="30.625" style="310" customWidth="1"/>
    <col min="5379" max="5379" width="17" style="310" customWidth="1"/>
    <col min="5380" max="5380" width="13.5" style="310" customWidth="1"/>
    <col min="5381" max="5381" width="32.125" style="310" customWidth="1"/>
    <col min="5382" max="5382" width="15.5" style="310" customWidth="1"/>
    <col min="5383" max="5383" width="12.25" style="310" customWidth="1"/>
    <col min="5384" max="5632" width="9" style="310"/>
    <col min="5633" max="5633" width="4.875" style="310" customWidth="1"/>
    <col min="5634" max="5634" width="30.625" style="310" customWidth="1"/>
    <col min="5635" max="5635" width="17" style="310" customWidth="1"/>
    <col min="5636" max="5636" width="13.5" style="310" customWidth="1"/>
    <col min="5637" max="5637" width="32.125" style="310" customWidth="1"/>
    <col min="5638" max="5638" width="15.5" style="310" customWidth="1"/>
    <col min="5639" max="5639" width="12.25" style="310" customWidth="1"/>
    <col min="5640" max="5888" width="9" style="310"/>
    <col min="5889" max="5889" width="4.875" style="310" customWidth="1"/>
    <col min="5890" max="5890" width="30.625" style="310" customWidth="1"/>
    <col min="5891" max="5891" width="17" style="310" customWidth="1"/>
    <col min="5892" max="5892" width="13.5" style="310" customWidth="1"/>
    <col min="5893" max="5893" width="32.125" style="310" customWidth="1"/>
    <col min="5894" max="5894" width="15.5" style="310" customWidth="1"/>
    <col min="5895" max="5895" width="12.25" style="310" customWidth="1"/>
    <col min="5896" max="6144" width="9" style="310"/>
    <col min="6145" max="6145" width="4.875" style="310" customWidth="1"/>
    <col min="6146" max="6146" width="30.625" style="310" customWidth="1"/>
    <col min="6147" max="6147" width="17" style="310" customWidth="1"/>
    <col min="6148" max="6148" width="13.5" style="310" customWidth="1"/>
    <col min="6149" max="6149" width="32.125" style="310" customWidth="1"/>
    <col min="6150" max="6150" width="15.5" style="310" customWidth="1"/>
    <col min="6151" max="6151" width="12.25" style="310" customWidth="1"/>
    <col min="6152" max="6400" width="9" style="310"/>
    <col min="6401" max="6401" width="4.875" style="310" customWidth="1"/>
    <col min="6402" max="6402" width="30.625" style="310" customWidth="1"/>
    <col min="6403" max="6403" width="17" style="310" customWidth="1"/>
    <col min="6404" max="6404" width="13.5" style="310" customWidth="1"/>
    <col min="6405" max="6405" width="32.125" style="310" customWidth="1"/>
    <col min="6406" max="6406" width="15.5" style="310" customWidth="1"/>
    <col min="6407" max="6407" width="12.25" style="310" customWidth="1"/>
    <col min="6408" max="6656" width="9" style="310"/>
    <col min="6657" max="6657" width="4.875" style="310" customWidth="1"/>
    <col min="6658" max="6658" width="30.625" style="310" customWidth="1"/>
    <col min="6659" max="6659" width="17" style="310" customWidth="1"/>
    <col min="6660" max="6660" width="13.5" style="310" customWidth="1"/>
    <col min="6661" max="6661" width="32.125" style="310" customWidth="1"/>
    <col min="6662" max="6662" width="15.5" style="310" customWidth="1"/>
    <col min="6663" max="6663" width="12.25" style="310" customWidth="1"/>
    <col min="6664" max="6912" width="9" style="310"/>
    <col min="6913" max="6913" width="4.875" style="310" customWidth="1"/>
    <col min="6914" max="6914" width="30.625" style="310" customWidth="1"/>
    <col min="6915" max="6915" width="17" style="310" customWidth="1"/>
    <col min="6916" max="6916" width="13.5" style="310" customWidth="1"/>
    <col min="6917" max="6917" width="32.125" style="310" customWidth="1"/>
    <col min="6918" max="6918" width="15.5" style="310" customWidth="1"/>
    <col min="6919" max="6919" width="12.25" style="310" customWidth="1"/>
    <col min="6920" max="7168" width="9" style="310"/>
    <col min="7169" max="7169" width="4.875" style="310" customWidth="1"/>
    <col min="7170" max="7170" width="30.625" style="310" customWidth="1"/>
    <col min="7171" max="7171" width="17" style="310" customWidth="1"/>
    <col min="7172" max="7172" width="13.5" style="310" customWidth="1"/>
    <col min="7173" max="7173" width="32.125" style="310" customWidth="1"/>
    <col min="7174" max="7174" width="15.5" style="310" customWidth="1"/>
    <col min="7175" max="7175" width="12.25" style="310" customWidth="1"/>
    <col min="7176" max="7424" width="9" style="310"/>
    <col min="7425" max="7425" width="4.875" style="310" customWidth="1"/>
    <col min="7426" max="7426" width="30.625" style="310" customWidth="1"/>
    <col min="7427" max="7427" width="17" style="310" customWidth="1"/>
    <col min="7428" max="7428" width="13.5" style="310" customWidth="1"/>
    <col min="7429" max="7429" width="32.125" style="310" customWidth="1"/>
    <col min="7430" max="7430" width="15.5" style="310" customWidth="1"/>
    <col min="7431" max="7431" width="12.25" style="310" customWidth="1"/>
    <col min="7432" max="7680" width="9" style="310"/>
    <col min="7681" max="7681" width="4.875" style="310" customWidth="1"/>
    <col min="7682" max="7682" width="30.625" style="310" customWidth="1"/>
    <col min="7683" max="7683" width="17" style="310" customWidth="1"/>
    <col min="7684" max="7684" width="13.5" style="310" customWidth="1"/>
    <col min="7685" max="7685" width="32.125" style="310" customWidth="1"/>
    <col min="7686" max="7686" width="15.5" style="310" customWidth="1"/>
    <col min="7687" max="7687" width="12.25" style="310" customWidth="1"/>
    <col min="7688" max="7936" width="9" style="310"/>
    <col min="7937" max="7937" width="4.875" style="310" customWidth="1"/>
    <col min="7938" max="7938" width="30.625" style="310" customWidth="1"/>
    <col min="7939" max="7939" width="17" style="310" customWidth="1"/>
    <col min="7940" max="7940" width="13.5" style="310" customWidth="1"/>
    <col min="7941" max="7941" width="32.125" style="310" customWidth="1"/>
    <col min="7942" max="7942" width="15.5" style="310" customWidth="1"/>
    <col min="7943" max="7943" width="12.25" style="310" customWidth="1"/>
    <col min="7944" max="8192" width="9" style="310"/>
    <col min="8193" max="8193" width="4.875" style="310" customWidth="1"/>
    <col min="8194" max="8194" width="30.625" style="310" customWidth="1"/>
    <col min="8195" max="8195" width="17" style="310" customWidth="1"/>
    <col min="8196" max="8196" width="13.5" style="310" customWidth="1"/>
    <col min="8197" max="8197" width="32.125" style="310" customWidth="1"/>
    <col min="8198" max="8198" width="15.5" style="310" customWidth="1"/>
    <col min="8199" max="8199" width="12.25" style="310" customWidth="1"/>
    <col min="8200" max="8448" width="9" style="310"/>
    <col min="8449" max="8449" width="4.875" style="310" customWidth="1"/>
    <col min="8450" max="8450" width="30.625" style="310" customWidth="1"/>
    <col min="8451" max="8451" width="17" style="310" customWidth="1"/>
    <col min="8452" max="8452" width="13.5" style="310" customWidth="1"/>
    <col min="8453" max="8453" width="32.125" style="310" customWidth="1"/>
    <col min="8454" max="8454" width="15.5" style="310" customWidth="1"/>
    <col min="8455" max="8455" width="12.25" style="310" customWidth="1"/>
    <col min="8456" max="8704" width="9" style="310"/>
    <col min="8705" max="8705" width="4.875" style="310" customWidth="1"/>
    <col min="8706" max="8706" width="30.625" style="310" customWidth="1"/>
    <col min="8707" max="8707" width="17" style="310" customWidth="1"/>
    <col min="8708" max="8708" width="13.5" style="310" customWidth="1"/>
    <col min="8709" max="8709" width="32.125" style="310" customWidth="1"/>
    <col min="8710" max="8710" width="15.5" style="310" customWidth="1"/>
    <col min="8711" max="8711" width="12.25" style="310" customWidth="1"/>
    <col min="8712" max="8960" width="9" style="310"/>
    <col min="8961" max="8961" width="4.875" style="310" customWidth="1"/>
    <col min="8962" max="8962" width="30.625" style="310" customWidth="1"/>
    <col min="8963" max="8963" width="17" style="310" customWidth="1"/>
    <col min="8964" max="8964" width="13.5" style="310" customWidth="1"/>
    <col min="8965" max="8965" width="32.125" style="310" customWidth="1"/>
    <col min="8966" max="8966" width="15.5" style="310" customWidth="1"/>
    <col min="8967" max="8967" width="12.25" style="310" customWidth="1"/>
    <col min="8968" max="9216" width="9" style="310"/>
    <col min="9217" max="9217" width="4.875" style="310" customWidth="1"/>
    <col min="9218" max="9218" width="30.625" style="310" customWidth="1"/>
    <col min="9219" max="9219" width="17" style="310" customWidth="1"/>
    <col min="9220" max="9220" width="13.5" style="310" customWidth="1"/>
    <col min="9221" max="9221" width="32.125" style="310" customWidth="1"/>
    <col min="9222" max="9222" width="15.5" style="310" customWidth="1"/>
    <col min="9223" max="9223" width="12.25" style="310" customWidth="1"/>
    <col min="9224" max="9472" width="9" style="310"/>
    <col min="9473" max="9473" width="4.875" style="310" customWidth="1"/>
    <col min="9474" max="9474" width="30.625" style="310" customWidth="1"/>
    <col min="9475" max="9475" width="17" style="310" customWidth="1"/>
    <col min="9476" max="9476" width="13.5" style="310" customWidth="1"/>
    <col min="9477" max="9477" width="32.125" style="310" customWidth="1"/>
    <col min="9478" max="9478" width="15.5" style="310" customWidth="1"/>
    <col min="9479" max="9479" width="12.25" style="310" customWidth="1"/>
    <col min="9480" max="9728" width="9" style="310"/>
    <col min="9729" max="9729" width="4.875" style="310" customWidth="1"/>
    <col min="9730" max="9730" width="30.625" style="310" customWidth="1"/>
    <col min="9731" max="9731" width="17" style="310" customWidth="1"/>
    <col min="9732" max="9732" width="13.5" style="310" customWidth="1"/>
    <col min="9733" max="9733" width="32.125" style="310" customWidth="1"/>
    <col min="9734" max="9734" width="15.5" style="310" customWidth="1"/>
    <col min="9735" max="9735" width="12.25" style="310" customWidth="1"/>
    <col min="9736" max="9984" width="9" style="310"/>
    <col min="9985" max="9985" width="4.875" style="310" customWidth="1"/>
    <col min="9986" max="9986" width="30.625" style="310" customWidth="1"/>
    <col min="9987" max="9987" width="17" style="310" customWidth="1"/>
    <col min="9988" max="9988" width="13.5" style="310" customWidth="1"/>
    <col min="9989" max="9989" width="32.125" style="310" customWidth="1"/>
    <col min="9990" max="9990" width="15.5" style="310" customWidth="1"/>
    <col min="9991" max="9991" width="12.25" style="310" customWidth="1"/>
    <col min="9992" max="10240" width="9" style="310"/>
    <col min="10241" max="10241" width="4.875" style="310" customWidth="1"/>
    <col min="10242" max="10242" width="30.625" style="310" customWidth="1"/>
    <col min="10243" max="10243" width="17" style="310" customWidth="1"/>
    <col min="10244" max="10244" width="13.5" style="310" customWidth="1"/>
    <col min="10245" max="10245" width="32.125" style="310" customWidth="1"/>
    <col min="10246" max="10246" width="15.5" style="310" customWidth="1"/>
    <col min="10247" max="10247" width="12.25" style="310" customWidth="1"/>
    <col min="10248" max="10496" width="9" style="310"/>
    <col min="10497" max="10497" width="4.875" style="310" customWidth="1"/>
    <col min="10498" max="10498" width="30.625" style="310" customWidth="1"/>
    <col min="10499" max="10499" width="17" style="310" customWidth="1"/>
    <col min="10500" max="10500" width="13.5" style="310" customWidth="1"/>
    <col min="10501" max="10501" width="32.125" style="310" customWidth="1"/>
    <col min="10502" max="10502" width="15.5" style="310" customWidth="1"/>
    <col min="10503" max="10503" width="12.25" style="310" customWidth="1"/>
    <col min="10504" max="10752" width="9" style="310"/>
    <col min="10753" max="10753" width="4.875" style="310" customWidth="1"/>
    <col min="10754" max="10754" width="30.625" style="310" customWidth="1"/>
    <col min="10755" max="10755" width="17" style="310" customWidth="1"/>
    <col min="10756" max="10756" width="13.5" style="310" customWidth="1"/>
    <col min="10757" max="10757" width="32.125" style="310" customWidth="1"/>
    <col min="10758" max="10758" width="15.5" style="310" customWidth="1"/>
    <col min="10759" max="10759" width="12.25" style="310" customWidth="1"/>
    <col min="10760" max="11008" width="9" style="310"/>
    <col min="11009" max="11009" width="4.875" style="310" customWidth="1"/>
    <col min="11010" max="11010" width="30.625" style="310" customWidth="1"/>
    <col min="11011" max="11011" width="17" style="310" customWidth="1"/>
    <col min="11012" max="11012" width="13.5" style="310" customWidth="1"/>
    <col min="11013" max="11013" width="32.125" style="310" customWidth="1"/>
    <col min="11014" max="11014" width="15.5" style="310" customWidth="1"/>
    <col min="11015" max="11015" width="12.25" style="310" customWidth="1"/>
    <col min="11016" max="11264" width="9" style="310"/>
    <col min="11265" max="11265" width="4.875" style="310" customWidth="1"/>
    <col min="11266" max="11266" width="30.625" style="310" customWidth="1"/>
    <col min="11267" max="11267" width="17" style="310" customWidth="1"/>
    <col min="11268" max="11268" width="13.5" style="310" customWidth="1"/>
    <col min="11269" max="11269" width="32.125" style="310" customWidth="1"/>
    <col min="11270" max="11270" width="15.5" style="310" customWidth="1"/>
    <col min="11271" max="11271" width="12.25" style="310" customWidth="1"/>
    <col min="11272" max="11520" width="9" style="310"/>
    <col min="11521" max="11521" width="4.875" style="310" customWidth="1"/>
    <col min="11522" max="11522" width="30.625" style="310" customWidth="1"/>
    <col min="11523" max="11523" width="17" style="310" customWidth="1"/>
    <col min="11524" max="11524" width="13.5" style="310" customWidth="1"/>
    <col min="11525" max="11525" width="32.125" style="310" customWidth="1"/>
    <col min="11526" max="11526" width="15.5" style="310" customWidth="1"/>
    <col min="11527" max="11527" width="12.25" style="310" customWidth="1"/>
    <col min="11528" max="11776" width="9" style="310"/>
    <col min="11777" max="11777" width="4.875" style="310" customWidth="1"/>
    <col min="11778" max="11778" width="30.625" style="310" customWidth="1"/>
    <col min="11779" max="11779" width="17" style="310" customWidth="1"/>
    <col min="11780" max="11780" width="13.5" style="310" customWidth="1"/>
    <col min="11781" max="11781" width="32.125" style="310" customWidth="1"/>
    <col min="11782" max="11782" width="15.5" style="310" customWidth="1"/>
    <col min="11783" max="11783" width="12.25" style="310" customWidth="1"/>
    <col min="11784" max="12032" width="9" style="310"/>
    <col min="12033" max="12033" width="4.875" style="310" customWidth="1"/>
    <col min="12034" max="12034" width="30.625" style="310" customWidth="1"/>
    <col min="12035" max="12035" width="17" style="310" customWidth="1"/>
    <col min="12036" max="12036" width="13.5" style="310" customWidth="1"/>
    <col min="12037" max="12037" width="32.125" style="310" customWidth="1"/>
    <col min="12038" max="12038" width="15.5" style="310" customWidth="1"/>
    <col min="12039" max="12039" width="12.25" style="310" customWidth="1"/>
    <col min="12040" max="12288" width="9" style="310"/>
    <col min="12289" max="12289" width="4.875" style="310" customWidth="1"/>
    <col min="12290" max="12290" width="30.625" style="310" customWidth="1"/>
    <col min="12291" max="12291" width="17" style="310" customWidth="1"/>
    <col min="12292" max="12292" width="13.5" style="310" customWidth="1"/>
    <col min="12293" max="12293" width="32.125" style="310" customWidth="1"/>
    <col min="12294" max="12294" width="15.5" style="310" customWidth="1"/>
    <col min="12295" max="12295" width="12.25" style="310" customWidth="1"/>
    <col min="12296" max="12544" width="9" style="310"/>
    <col min="12545" max="12545" width="4.875" style="310" customWidth="1"/>
    <col min="12546" max="12546" width="30.625" style="310" customWidth="1"/>
    <col min="12547" max="12547" width="17" style="310" customWidth="1"/>
    <col min="12548" max="12548" width="13.5" style="310" customWidth="1"/>
    <col min="12549" max="12549" width="32.125" style="310" customWidth="1"/>
    <col min="12550" max="12550" width="15.5" style="310" customWidth="1"/>
    <col min="12551" max="12551" width="12.25" style="310" customWidth="1"/>
    <col min="12552" max="12800" width="9" style="310"/>
    <col min="12801" max="12801" width="4.875" style="310" customWidth="1"/>
    <col min="12802" max="12802" width="30.625" style="310" customWidth="1"/>
    <col min="12803" max="12803" width="17" style="310" customWidth="1"/>
    <col min="12804" max="12804" width="13.5" style="310" customWidth="1"/>
    <col min="12805" max="12805" width="32.125" style="310" customWidth="1"/>
    <col min="12806" max="12806" width="15.5" style="310" customWidth="1"/>
    <col min="12807" max="12807" width="12.25" style="310" customWidth="1"/>
    <col min="12808" max="13056" width="9" style="310"/>
    <col min="13057" max="13057" width="4.875" style="310" customWidth="1"/>
    <col min="13058" max="13058" width="30.625" style="310" customWidth="1"/>
    <col min="13059" max="13059" width="17" style="310" customWidth="1"/>
    <col min="13060" max="13060" width="13.5" style="310" customWidth="1"/>
    <col min="13061" max="13061" width="32.125" style="310" customWidth="1"/>
    <col min="13062" max="13062" width="15.5" style="310" customWidth="1"/>
    <col min="13063" max="13063" width="12.25" style="310" customWidth="1"/>
    <col min="13064" max="13312" width="9" style="310"/>
    <col min="13313" max="13313" width="4.875" style="310" customWidth="1"/>
    <col min="13314" max="13314" width="30.625" style="310" customWidth="1"/>
    <col min="13315" max="13315" width="17" style="310" customWidth="1"/>
    <col min="13316" max="13316" width="13.5" style="310" customWidth="1"/>
    <col min="13317" max="13317" width="32.125" style="310" customWidth="1"/>
    <col min="13318" max="13318" width="15.5" style="310" customWidth="1"/>
    <col min="13319" max="13319" width="12.25" style="310" customWidth="1"/>
    <col min="13320" max="13568" width="9" style="310"/>
    <col min="13569" max="13569" width="4.875" style="310" customWidth="1"/>
    <col min="13570" max="13570" width="30.625" style="310" customWidth="1"/>
    <col min="13571" max="13571" width="17" style="310" customWidth="1"/>
    <col min="13572" max="13572" width="13.5" style="310" customWidth="1"/>
    <col min="13573" max="13573" width="32.125" style="310" customWidth="1"/>
    <col min="13574" max="13574" width="15.5" style="310" customWidth="1"/>
    <col min="13575" max="13575" width="12.25" style="310" customWidth="1"/>
    <col min="13576" max="13824" width="9" style="310"/>
    <col min="13825" max="13825" width="4.875" style="310" customWidth="1"/>
    <col min="13826" max="13826" width="30.625" style="310" customWidth="1"/>
    <col min="13827" max="13827" width="17" style="310" customWidth="1"/>
    <col min="13828" max="13828" width="13.5" style="310" customWidth="1"/>
    <col min="13829" max="13829" width="32.125" style="310" customWidth="1"/>
    <col min="13830" max="13830" width="15.5" style="310" customWidth="1"/>
    <col min="13831" max="13831" width="12.25" style="310" customWidth="1"/>
    <col min="13832" max="14080" width="9" style="310"/>
    <col min="14081" max="14081" width="4.875" style="310" customWidth="1"/>
    <col min="14082" max="14082" width="30.625" style="310" customWidth="1"/>
    <col min="14083" max="14083" width="17" style="310" customWidth="1"/>
    <col min="14084" max="14084" width="13.5" style="310" customWidth="1"/>
    <col min="14085" max="14085" width="32.125" style="310" customWidth="1"/>
    <col min="14086" max="14086" width="15.5" style="310" customWidth="1"/>
    <col min="14087" max="14087" width="12.25" style="310" customWidth="1"/>
    <col min="14088" max="14336" width="9" style="310"/>
    <col min="14337" max="14337" width="4.875" style="310" customWidth="1"/>
    <col min="14338" max="14338" width="30.625" style="310" customWidth="1"/>
    <col min="14339" max="14339" width="17" style="310" customWidth="1"/>
    <col min="14340" max="14340" width="13.5" style="310" customWidth="1"/>
    <col min="14341" max="14341" width="32.125" style="310" customWidth="1"/>
    <col min="14342" max="14342" width="15.5" style="310" customWidth="1"/>
    <col min="14343" max="14343" width="12.25" style="310" customWidth="1"/>
    <col min="14344" max="14592" width="9" style="310"/>
    <col min="14593" max="14593" width="4.875" style="310" customWidth="1"/>
    <col min="14594" max="14594" width="30.625" style="310" customWidth="1"/>
    <col min="14595" max="14595" width="17" style="310" customWidth="1"/>
    <col min="14596" max="14596" width="13.5" style="310" customWidth="1"/>
    <col min="14597" max="14597" width="32.125" style="310" customWidth="1"/>
    <col min="14598" max="14598" width="15.5" style="310" customWidth="1"/>
    <col min="14599" max="14599" width="12.25" style="310" customWidth="1"/>
    <col min="14600" max="14848" width="9" style="310"/>
    <col min="14849" max="14849" width="4.875" style="310" customWidth="1"/>
    <col min="14850" max="14850" width="30.625" style="310" customWidth="1"/>
    <col min="14851" max="14851" width="17" style="310" customWidth="1"/>
    <col min="14852" max="14852" width="13.5" style="310" customWidth="1"/>
    <col min="14853" max="14853" width="32.125" style="310" customWidth="1"/>
    <col min="14854" max="14854" width="15.5" style="310" customWidth="1"/>
    <col min="14855" max="14855" width="12.25" style="310" customWidth="1"/>
    <col min="14856" max="15104" width="9" style="310"/>
    <col min="15105" max="15105" width="4.875" style="310" customWidth="1"/>
    <col min="15106" max="15106" width="30.625" style="310" customWidth="1"/>
    <col min="15107" max="15107" width="17" style="310" customWidth="1"/>
    <col min="15108" max="15108" width="13.5" style="310" customWidth="1"/>
    <col min="15109" max="15109" width="32.125" style="310" customWidth="1"/>
    <col min="15110" max="15110" width="15.5" style="310" customWidth="1"/>
    <col min="15111" max="15111" width="12.25" style="310" customWidth="1"/>
    <col min="15112" max="15360" width="9" style="310"/>
    <col min="15361" max="15361" width="4.875" style="310" customWidth="1"/>
    <col min="15362" max="15362" width="30.625" style="310" customWidth="1"/>
    <col min="15363" max="15363" width="17" style="310" customWidth="1"/>
    <col min="15364" max="15364" width="13.5" style="310" customWidth="1"/>
    <col min="15365" max="15365" width="32.125" style="310" customWidth="1"/>
    <col min="15366" max="15366" width="15.5" style="310" customWidth="1"/>
    <col min="15367" max="15367" width="12.25" style="310" customWidth="1"/>
    <col min="15368" max="15616" width="9" style="310"/>
    <col min="15617" max="15617" width="4.875" style="310" customWidth="1"/>
    <col min="15618" max="15618" width="30.625" style="310" customWidth="1"/>
    <col min="15619" max="15619" width="17" style="310" customWidth="1"/>
    <col min="15620" max="15620" width="13.5" style="310" customWidth="1"/>
    <col min="15621" max="15621" width="32.125" style="310" customWidth="1"/>
    <col min="15622" max="15622" width="15.5" style="310" customWidth="1"/>
    <col min="15623" max="15623" width="12.25" style="310" customWidth="1"/>
    <col min="15624" max="15872" width="9" style="310"/>
    <col min="15873" max="15873" width="4.875" style="310" customWidth="1"/>
    <col min="15874" max="15874" width="30.625" style="310" customWidth="1"/>
    <col min="15875" max="15875" width="17" style="310" customWidth="1"/>
    <col min="15876" max="15876" width="13.5" style="310" customWidth="1"/>
    <col min="15877" max="15877" width="32.125" style="310" customWidth="1"/>
    <col min="15878" max="15878" width="15.5" style="310" customWidth="1"/>
    <col min="15879" max="15879" width="12.25" style="310" customWidth="1"/>
    <col min="15880" max="16128" width="9" style="310"/>
    <col min="16129" max="16129" width="4.875" style="310" customWidth="1"/>
    <col min="16130" max="16130" width="30.625" style="310" customWidth="1"/>
    <col min="16131" max="16131" width="17" style="310" customWidth="1"/>
    <col min="16132" max="16132" width="13.5" style="310" customWidth="1"/>
    <col min="16133" max="16133" width="32.125" style="310" customWidth="1"/>
    <col min="16134" max="16134" width="15.5" style="310" customWidth="1"/>
    <col min="16135" max="16135" width="12.25" style="310" customWidth="1"/>
    <col min="16136" max="16384" width="9" style="310"/>
  </cols>
  <sheetData>
    <row r="1" spans="1:16" ht="21" customHeight="1">
      <c r="A1" s="465" t="s">
        <v>61</v>
      </c>
      <c r="B1" s="465"/>
      <c r="C1" s="465"/>
      <c r="D1" s="465"/>
      <c r="E1" s="465"/>
      <c r="F1" s="465"/>
      <c r="G1" s="465"/>
      <c r="H1" s="465"/>
      <c r="I1" s="465"/>
      <c r="J1" s="465"/>
      <c r="K1" s="465"/>
      <c r="L1" s="465"/>
      <c r="M1" s="465"/>
      <c r="N1" s="465"/>
      <c r="O1" s="465"/>
      <c r="P1" s="465"/>
    </row>
    <row r="2" spans="1:16" ht="23.25" customHeight="1">
      <c r="A2" s="466" t="s">
        <v>62</v>
      </c>
      <c r="B2" s="466"/>
      <c r="C2" s="466"/>
      <c r="D2" s="466"/>
      <c r="E2" s="466"/>
      <c r="F2" s="466"/>
      <c r="G2" s="466"/>
      <c r="H2" s="466"/>
      <c r="I2" s="466"/>
      <c r="J2" s="466"/>
      <c r="K2" s="466"/>
      <c r="L2" s="466"/>
      <c r="M2" s="466"/>
      <c r="N2" s="466"/>
      <c r="O2" s="466"/>
      <c r="P2" s="466"/>
    </row>
    <row r="3" spans="1:16" ht="18" customHeight="1">
      <c r="A3" s="315"/>
      <c r="B3" s="316"/>
      <c r="C3" s="317"/>
      <c r="D3" s="317"/>
      <c r="E3" s="317"/>
      <c r="F3" s="317"/>
      <c r="G3" s="318"/>
      <c r="H3" s="319"/>
      <c r="I3" s="315"/>
      <c r="J3" s="316"/>
      <c r="K3" s="317"/>
      <c r="L3" s="317"/>
      <c r="M3" s="317">
        <f>E5-M5</f>
        <v>0</v>
      </c>
      <c r="N3" s="317"/>
      <c r="O3" s="315"/>
      <c r="P3" s="330" t="s">
        <v>2</v>
      </c>
    </row>
    <row r="4" spans="1:16" ht="56.25">
      <c r="A4" s="204" t="s">
        <v>3</v>
      </c>
      <c r="B4" s="264" t="s">
        <v>63</v>
      </c>
      <c r="C4" s="205" t="s">
        <v>64</v>
      </c>
      <c r="D4" s="205" t="s">
        <v>65</v>
      </c>
      <c r="E4" s="205" t="s">
        <v>66</v>
      </c>
      <c r="F4" s="205" t="s">
        <v>5</v>
      </c>
      <c r="G4" s="265" t="s">
        <v>67</v>
      </c>
      <c r="H4" s="266" t="s">
        <v>68</v>
      </c>
      <c r="I4" s="204" t="s">
        <v>69</v>
      </c>
      <c r="J4" s="264" t="s">
        <v>63</v>
      </c>
      <c r="K4" s="205" t="s">
        <v>64</v>
      </c>
      <c r="L4" s="205" t="s">
        <v>65</v>
      </c>
      <c r="M4" s="205" t="s">
        <v>66</v>
      </c>
      <c r="N4" s="205" t="s">
        <v>5</v>
      </c>
      <c r="O4" s="265" t="s">
        <v>67</v>
      </c>
      <c r="P4" s="206" t="s">
        <v>68</v>
      </c>
    </row>
    <row r="5" spans="1:16" ht="15.75" customHeight="1">
      <c r="A5" s="204" t="s">
        <v>70</v>
      </c>
      <c r="B5" s="197">
        <f>B6+B33</f>
        <v>3324.2000000000003</v>
      </c>
      <c r="C5" s="379">
        <f t="shared" ref="C5:F5" si="0">C6+C33</f>
        <v>2440.71</v>
      </c>
      <c r="D5" s="197">
        <f t="shared" si="0"/>
        <v>0</v>
      </c>
      <c r="E5" s="379">
        <f t="shared" si="0"/>
        <v>2440.71</v>
      </c>
      <c r="F5" s="379">
        <f t="shared" si="0"/>
        <v>3728.9</v>
      </c>
      <c r="G5" s="389">
        <f>ROUND(F5/E5,4)*100</f>
        <v>152.78</v>
      </c>
      <c r="H5" s="389">
        <f>ROUND(SUM(F5-B5)/B5,4)*100</f>
        <v>12.17</v>
      </c>
      <c r="I5" s="204" t="s">
        <v>70</v>
      </c>
      <c r="J5" s="393">
        <f>J6+J33</f>
        <v>3324.2</v>
      </c>
      <c r="K5" s="379">
        <f t="shared" ref="K5:N5" si="1">K6+K33</f>
        <v>2440.71</v>
      </c>
      <c r="L5" s="379">
        <f t="shared" si="1"/>
        <v>0</v>
      </c>
      <c r="M5" s="379">
        <f t="shared" si="1"/>
        <v>2440.71</v>
      </c>
      <c r="N5" s="379">
        <f t="shared" si="1"/>
        <v>3728.9</v>
      </c>
      <c r="O5" s="389">
        <f t="shared" ref="O5:O39" si="2">ROUND(N5/M5,4)*100</f>
        <v>152.78</v>
      </c>
      <c r="P5" s="389">
        <f>ROUND(SUM(N5-J5)/J5,4)*100</f>
        <v>12.17</v>
      </c>
    </row>
    <row r="6" spans="1:16" ht="15.75" customHeight="1">
      <c r="A6" s="320" t="s">
        <v>71</v>
      </c>
      <c r="B6" s="197">
        <f>B7+B22</f>
        <v>147.98000000000002</v>
      </c>
      <c r="C6" s="379">
        <f t="shared" ref="C6:D6" si="3">C7+C22</f>
        <v>130</v>
      </c>
      <c r="D6" s="197">
        <f t="shared" si="3"/>
        <v>0</v>
      </c>
      <c r="E6" s="379">
        <f>E7+E22</f>
        <v>130</v>
      </c>
      <c r="F6" s="379">
        <f>F7+F22</f>
        <v>110.35</v>
      </c>
      <c r="G6" s="389">
        <f t="shared" ref="G6:G36" si="4">ROUND(F6/E6,4)*100</f>
        <v>84.88</v>
      </c>
      <c r="H6" s="389">
        <f t="shared" ref="H6:H42" si="5">ROUND(SUM(F6-B6)/B6,4)*100</f>
        <v>-25.430000000000003</v>
      </c>
      <c r="I6" s="320" t="s">
        <v>72</v>
      </c>
      <c r="J6" s="393">
        <f>SUM(J7:J31)</f>
        <v>3220.24</v>
      </c>
      <c r="K6" s="379">
        <f t="shared" ref="K6:N6" si="6">SUM(K7:K31)</f>
        <v>2411.2400000000002</v>
      </c>
      <c r="L6" s="379">
        <f t="shared" si="6"/>
        <v>0</v>
      </c>
      <c r="M6" s="379">
        <f t="shared" si="6"/>
        <v>2411.2400000000002</v>
      </c>
      <c r="N6" s="379">
        <f t="shared" si="6"/>
        <v>3442.7200000000003</v>
      </c>
      <c r="O6" s="389">
        <f t="shared" si="2"/>
        <v>142.78</v>
      </c>
      <c r="P6" s="389">
        <f t="shared" ref="P6:P44" si="7">ROUND(SUM(N6-J6)/J6,4)*100</f>
        <v>6.9099999999999993</v>
      </c>
    </row>
    <row r="7" spans="1:16" ht="15.75" customHeight="1">
      <c r="A7" s="269" t="s">
        <v>73</v>
      </c>
      <c r="B7" s="378">
        <f>SUM(B8:B21)</f>
        <v>111.54</v>
      </c>
      <c r="C7" s="380">
        <f t="shared" ref="C7:F7" si="8">SUM(C8:C21)</f>
        <v>75</v>
      </c>
      <c r="D7" s="378">
        <f t="shared" si="8"/>
        <v>0</v>
      </c>
      <c r="E7" s="380">
        <f t="shared" si="8"/>
        <v>75</v>
      </c>
      <c r="F7" s="380">
        <f t="shared" si="8"/>
        <v>89.22</v>
      </c>
      <c r="G7" s="389">
        <f t="shared" si="4"/>
        <v>118.96</v>
      </c>
      <c r="H7" s="389">
        <f t="shared" si="5"/>
        <v>-20.010000000000002</v>
      </c>
      <c r="I7" s="272" t="s">
        <v>74</v>
      </c>
      <c r="J7" s="385">
        <v>965.22</v>
      </c>
      <c r="K7" s="395">
        <v>1007.92</v>
      </c>
      <c r="L7" s="395"/>
      <c r="M7" s="395">
        <v>1007.92</v>
      </c>
      <c r="N7" s="395">
        <v>859.86</v>
      </c>
      <c r="O7" s="389">
        <f t="shared" si="2"/>
        <v>85.31</v>
      </c>
      <c r="P7" s="389">
        <f t="shared" si="7"/>
        <v>-10.92</v>
      </c>
    </row>
    <row r="8" spans="1:16" ht="15.75" customHeight="1">
      <c r="A8" s="269" t="s">
        <v>75</v>
      </c>
      <c r="B8" s="384">
        <v>61.87</v>
      </c>
      <c r="C8" s="377">
        <v>40.6</v>
      </c>
      <c r="D8" s="321"/>
      <c r="E8" s="377">
        <v>40.6</v>
      </c>
      <c r="F8" s="382">
        <v>49.69</v>
      </c>
      <c r="G8" s="389">
        <f t="shared" si="4"/>
        <v>122.39</v>
      </c>
      <c r="H8" s="389">
        <f t="shared" si="5"/>
        <v>-19.689999999999998</v>
      </c>
      <c r="I8" s="272" t="s">
        <v>76</v>
      </c>
      <c r="J8" s="385">
        <v>0</v>
      </c>
      <c r="K8" s="395"/>
      <c r="L8" s="396"/>
      <c r="M8" s="395"/>
      <c r="N8" s="397">
        <v>0</v>
      </c>
      <c r="O8" s="389"/>
      <c r="P8" s="389"/>
    </row>
    <row r="9" spans="1:16" ht="15.75" customHeight="1">
      <c r="A9" s="269" t="s">
        <v>77</v>
      </c>
      <c r="B9" s="384">
        <v>1.84</v>
      </c>
      <c r="C9" s="377">
        <v>4.5</v>
      </c>
      <c r="D9" s="321"/>
      <c r="E9" s="377">
        <v>4.5</v>
      </c>
      <c r="F9" s="383">
        <v>2.62</v>
      </c>
      <c r="G9" s="389">
        <f t="shared" si="4"/>
        <v>58.220000000000006</v>
      </c>
      <c r="H9" s="389">
        <f t="shared" si="5"/>
        <v>42.39</v>
      </c>
      <c r="I9" s="272" t="s">
        <v>78</v>
      </c>
      <c r="J9" s="385">
        <v>0</v>
      </c>
      <c r="K9" s="395"/>
      <c r="L9" s="396"/>
      <c r="M9" s="395"/>
      <c r="N9" s="397">
        <v>0.44</v>
      </c>
      <c r="O9" s="389"/>
      <c r="P9" s="389"/>
    </row>
    <row r="10" spans="1:16" ht="15.75" customHeight="1">
      <c r="A10" s="269" t="s">
        <v>79</v>
      </c>
      <c r="B10" s="384">
        <v>9.25</v>
      </c>
      <c r="C10" s="377">
        <v>2</v>
      </c>
      <c r="D10" s="321"/>
      <c r="E10" s="377">
        <v>2</v>
      </c>
      <c r="F10" s="374">
        <v>10.02</v>
      </c>
      <c r="G10" s="389">
        <f t="shared" si="4"/>
        <v>501</v>
      </c>
      <c r="H10" s="389">
        <f t="shared" si="5"/>
        <v>8.32</v>
      </c>
      <c r="I10" s="272" t="s">
        <v>80</v>
      </c>
      <c r="J10" s="385">
        <v>0</v>
      </c>
      <c r="K10" s="395"/>
      <c r="L10" s="396"/>
      <c r="M10" s="395"/>
      <c r="N10" s="397">
        <v>0</v>
      </c>
      <c r="O10" s="389"/>
      <c r="P10" s="389"/>
    </row>
    <row r="11" spans="1:16" ht="15.75" customHeight="1">
      <c r="A11" s="269" t="s">
        <v>81</v>
      </c>
      <c r="B11" s="384">
        <v>0.08</v>
      </c>
      <c r="C11" s="377">
        <v>0.4</v>
      </c>
      <c r="D11" s="321"/>
      <c r="E11" s="377">
        <v>0.4</v>
      </c>
      <c r="F11" s="374"/>
      <c r="G11" s="389">
        <f t="shared" si="4"/>
        <v>0</v>
      </c>
      <c r="H11" s="389">
        <f t="shared" si="5"/>
        <v>-100</v>
      </c>
      <c r="I11" s="272" t="s">
        <v>82</v>
      </c>
      <c r="J11" s="385">
        <v>0</v>
      </c>
      <c r="K11" s="395"/>
      <c r="L11" s="396"/>
      <c r="M11" s="395"/>
      <c r="N11" s="397">
        <v>0</v>
      </c>
      <c r="O11" s="389"/>
      <c r="P11" s="389"/>
    </row>
    <row r="12" spans="1:16" ht="15.75" customHeight="1">
      <c r="A12" s="269" t="s">
        <v>83</v>
      </c>
      <c r="B12" s="384">
        <v>13.27</v>
      </c>
      <c r="C12" s="377">
        <v>10</v>
      </c>
      <c r="D12" s="321"/>
      <c r="E12" s="377">
        <v>10</v>
      </c>
      <c r="F12" s="374">
        <v>9.49</v>
      </c>
      <c r="G12" s="389">
        <f t="shared" si="4"/>
        <v>94.899999999999991</v>
      </c>
      <c r="H12" s="389">
        <f t="shared" si="5"/>
        <v>-28.49</v>
      </c>
      <c r="I12" s="272" t="s">
        <v>84</v>
      </c>
      <c r="J12" s="385"/>
      <c r="K12" s="395"/>
      <c r="L12" s="396"/>
      <c r="M12" s="395"/>
      <c r="N12" s="397">
        <v>0</v>
      </c>
      <c r="O12" s="389"/>
      <c r="P12" s="389"/>
    </row>
    <row r="13" spans="1:16" ht="15.75" customHeight="1">
      <c r="A13" s="269" t="s">
        <v>85</v>
      </c>
      <c r="B13" s="384">
        <v>0.6</v>
      </c>
      <c r="C13" s="377">
        <v>0.5</v>
      </c>
      <c r="D13" s="321"/>
      <c r="E13" s="377">
        <v>0.5</v>
      </c>
      <c r="F13" s="374">
        <v>0.39</v>
      </c>
      <c r="G13" s="389">
        <f t="shared" si="4"/>
        <v>78</v>
      </c>
      <c r="H13" s="389">
        <f t="shared" si="5"/>
        <v>-35</v>
      </c>
      <c r="I13" s="272" t="s">
        <v>86</v>
      </c>
      <c r="J13" s="385">
        <v>142.44999999999999</v>
      </c>
      <c r="K13" s="395">
        <v>107.44</v>
      </c>
      <c r="L13" s="396"/>
      <c r="M13" s="395">
        <v>107.44</v>
      </c>
      <c r="N13" s="397">
        <v>140.19</v>
      </c>
      <c r="O13" s="389">
        <f t="shared" si="2"/>
        <v>130.47999999999999</v>
      </c>
      <c r="P13" s="389">
        <f t="shared" si="7"/>
        <v>-1.59</v>
      </c>
    </row>
    <row r="14" spans="1:16" ht="15.75" customHeight="1">
      <c r="A14" s="269" t="s">
        <v>87</v>
      </c>
      <c r="B14" s="384">
        <v>2.09</v>
      </c>
      <c r="C14" s="377">
        <v>1</v>
      </c>
      <c r="D14" s="321"/>
      <c r="E14" s="377">
        <v>1</v>
      </c>
      <c r="F14" s="374">
        <v>1.35</v>
      </c>
      <c r="G14" s="389">
        <f t="shared" si="4"/>
        <v>135</v>
      </c>
      <c r="H14" s="389">
        <f t="shared" si="5"/>
        <v>-35.410000000000004</v>
      </c>
      <c r="I14" s="272" t="s">
        <v>88</v>
      </c>
      <c r="J14" s="385">
        <v>844.43</v>
      </c>
      <c r="K14" s="395">
        <v>372.17</v>
      </c>
      <c r="L14" s="396"/>
      <c r="M14" s="395">
        <v>372.17</v>
      </c>
      <c r="N14" s="397">
        <v>880.19</v>
      </c>
      <c r="O14" s="389">
        <f t="shared" si="2"/>
        <v>236.50000000000003</v>
      </c>
      <c r="P14" s="389">
        <f t="shared" si="7"/>
        <v>4.2299999999999995</v>
      </c>
    </row>
    <row r="15" spans="1:16" ht="15.75" customHeight="1">
      <c r="A15" s="269" t="s">
        <v>89</v>
      </c>
      <c r="B15" s="384">
        <v>5.28</v>
      </c>
      <c r="C15" s="377">
        <v>5</v>
      </c>
      <c r="D15" s="321"/>
      <c r="E15" s="377">
        <v>5</v>
      </c>
      <c r="F15" s="374">
        <v>4.4400000000000004</v>
      </c>
      <c r="G15" s="389">
        <f t="shared" si="4"/>
        <v>88.8</v>
      </c>
      <c r="H15" s="389">
        <f t="shared" si="5"/>
        <v>-15.909999999999998</v>
      </c>
      <c r="I15" s="272" t="s">
        <v>90</v>
      </c>
      <c r="J15" s="385">
        <v>139.18</v>
      </c>
      <c r="K15" s="395">
        <v>121.87</v>
      </c>
      <c r="L15" s="396"/>
      <c r="M15" s="395">
        <v>121.87</v>
      </c>
      <c r="N15" s="397">
        <v>128.72999999999999</v>
      </c>
      <c r="O15" s="389">
        <f t="shared" si="2"/>
        <v>105.63</v>
      </c>
      <c r="P15" s="389">
        <f t="shared" si="7"/>
        <v>-7.51</v>
      </c>
    </row>
    <row r="16" spans="1:16" ht="15.75" customHeight="1">
      <c r="A16" s="269" t="s">
        <v>91</v>
      </c>
      <c r="B16" s="384">
        <v>6.19</v>
      </c>
      <c r="C16" s="377">
        <v>6</v>
      </c>
      <c r="D16" s="321"/>
      <c r="E16" s="377">
        <v>6</v>
      </c>
      <c r="F16" s="374">
        <v>3.08</v>
      </c>
      <c r="G16" s="389">
        <f t="shared" si="4"/>
        <v>51.33</v>
      </c>
      <c r="H16" s="389">
        <f t="shared" si="5"/>
        <v>-50.239999999999995</v>
      </c>
      <c r="I16" s="272" t="s">
        <v>92</v>
      </c>
      <c r="J16" s="385">
        <v>35.21</v>
      </c>
      <c r="K16" s="395"/>
      <c r="L16" s="396"/>
      <c r="M16" s="395"/>
      <c r="N16" s="397">
        <v>0.69</v>
      </c>
      <c r="O16" s="389"/>
      <c r="P16" s="389">
        <f t="shared" si="7"/>
        <v>-98.04</v>
      </c>
    </row>
    <row r="17" spans="1:16" ht="15.75" customHeight="1">
      <c r="A17" s="269" t="s">
        <v>93</v>
      </c>
      <c r="B17" s="384">
        <v>1.87</v>
      </c>
      <c r="C17" s="377">
        <v>4</v>
      </c>
      <c r="D17" s="321"/>
      <c r="E17" s="377">
        <v>4</v>
      </c>
      <c r="F17" s="374">
        <v>1.51</v>
      </c>
      <c r="G17" s="389">
        <f t="shared" si="4"/>
        <v>37.75</v>
      </c>
      <c r="H17" s="389">
        <f t="shared" si="5"/>
        <v>-19.25</v>
      </c>
      <c r="I17" s="272" t="s">
        <v>94</v>
      </c>
      <c r="J17" s="385">
        <v>202.9</v>
      </c>
      <c r="K17" s="395">
        <v>130</v>
      </c>
      <c r="L17" s="396"/>
      <c r="M17" s="395">
        <v>130</v>
      </c>
      <c r="N17" s="397">
        <v>419.13</v>
      </c>
      <c r="O17" s="389">
        <f t="shared" si="2"/>
        <v>322.40999999999997</v>
      </c>
      <c r="P17" s="389">
        <f t="shared" si="7"/>
        <v>106.57000000000001</v>
      </c>
    </row>
    <row r="18" spans="1:16" ht="15.75" customHeight="1">
      <c r="A18" s="269" t="s">
        <v>95</v>
      </c>
      <c r="B18" s="384">
        <v>8.77</v>
      </c>
      <c r="C18" s="377">
        <v>1</v>
      </c>
      <c r="D18" s="321"/>
      <c r="E18" s="377">
        <v>1</v>
      </c>
      <c r="F18" s="374">
        <v>6.23</v>
      </c>
      <c r="G18" s="389">
        <f t="shared" si="4"/>
        <v>623</v>
      </c>
      <c r="H18" s="389">
        <f t="shared" si="5"/>
        <v>-28.96</v>
      </c>
      <c r="I18" s="272" t="s">
        <v>96</v>
      </c>
      <c r="J18" s="385">
        <v>651.80999999999995</v>
      </c>
      <c r="K18" s="395">
        <v>444.2</v>
      </c>
      <c r="L18" s="396"/>
      <c r="M18" s="395">
        <v>444.2</v>
      </c>
      <c r="N18" s="397">
        <v>574.14</v>
      </c>
      <c r="O18" s="389">
        <f t="shared" si="2"/>
        <v>129.25</v>
      </c>
      <c r="P18" s="389">
        <f t="shared" si="7"/>
        <v>-11.92</v>
      </c>
    </row>
    <row r="19" spans="1:16" ht="15.75" customHeight="1">
      <c r="A19" s="272" t="s">
        <v>97</v>
      </c>
      <c r="B19" s="385">
        <v>0.43</v>
      </c>
      <c r="C19" s="377"/>
      <c r="D19" s="321"/>
      <c r="E19" s="377"/>
      <c r="F19" s="374">
        <v>0.4</v>
      </c>
      <c r="G19" s="389"/>
      <c r="H19" s="389">
        <f t="shared" si="5"/>
        <v>-6.98</v>
      </c>
      <c r="I19" s="272" t="s">
        <v>98</v>
      </c>
      <c r="J19" s="385">
        <v>135.75</v>
      </c>
      <c r="K19" s="395">
        <v>8.34</v>
      </c>
      <c r="L19" s="396"/>
      <c r="M19" s="395">
        <v>8.34</v>
      </c>
      <c r="N19" s="397">
        <v>17.63</v>
      </c>
      <c r="O19" s="389">
        <f t="shared" si="2"/>
        <v>211.39000000000001</v>
      </c>
      <c r="P19" s="389">
        <f t="shared" si="7"/>
        <v>-87.01</v>
      </c>
    </row>
    <row r="20" spans="1:16" ht="15.75" customHeight="1">
      <c r="A20" s="269" t="s">
        <v>99</v>
      </c>
      <c r="B20" s="322"/>
      <c r="C20" s="377"/>
      <c r="D20" s="321"/>
      <c r="E20" s="377"/>
      <c r="F20" s="374"/>
      <c r="G20" s="389"/>
      <c r="H20" s="389"/>
      <c r="I20" s="272" t="s">
        <v>100</v>
      </c>
      <c r="J20" s="385">
        <v>0</v>
      </c>
      <c r="K20" s="395"/>
      <c r="L20" s="396"/>
      <c r="M20" s="395"/>
      <c r="N20" s="397">
        <v>0</v>
      </c>
      <c r="O20" s="389"/>
      <c r="P20" s="389"/>
    </row>
    <row r="21" spans="1:16" ht="15.75" customHeight="1">
      <c r="A21" s="272" t="s">
        <v>101</v>
      </c>
      <c r="B21" s="323"/>
      <c r="C21" s="321"/>
      <c r="D21" s="321"/>
      <c r="E21" s="321"/>
      <c r="F21" s="374"/>
      <c r="G21" s="389"/>
      <c r="H21" s="389"/>
      <c r="I21" s="272" t="s">
        <v>102</v>
      </c>
      <c r="J21" s="385">
        <v>39.82</v>
      </c>
      <c r="K21" s="395"/>
      <c r="L21" s="396"/>
      <c r="M21" s="395"/>
      <c r="N21" s="397">
        <v>0</v>
      </c>
      <c r="O21" s="389"/>
      <c r="P21" s="389">
        <f t="shared" si="7"/>
        <v>-100</v>
      </c>
    </row>
    <row r="22" spans="1:16" ht="15.75" customHeight="1">
      <c r="A22" s="269" t="s">
        <v>103</v>
      </c>
      <c r="B22" s="387">
        <f>SUM(B23:B29)</f>
        <v>36.440000000000005</v>
      </c>
      <c r="C22" s="380">
        <f t="shared" ref="C22:D22" si="9">SUM(C23:C29)</f>
        <v>55</v>
      </c>
      <c r="D22" s="378">
        <f t="shared" si="9"/>
        <v>0</v>
      </c>
      <c r="E22" s="380">
        <f>SUM(E23:E29)</f>
        <v>55</v>
      </c>
      <c r="F22" s="380">
        <f>SUM(F23:F29)</f>
        <v>21.13</v>
      </c>
      <c r="G22" s="389">
        <f t="shared" si="4"/>
        <v>38.42</v>
      </c>
      <c r="H22" s="389">
        <f t="shared" si="5"/>
        <v>-42.01</v>
      </c>
      <c r="I22" s="272" t="s">
        <v>104</v>
      </c>
      <c r="J22" s="385">
        <v>0</v>
      </c>
      <c r="K22" s="395"/>
      <c r="L22" s="396"/>
      <c r="M22" s="395"/>
      <c r="N22" s="397">
        <v>0</v>
      </c>
      <c r="O22" s="389"/>
      <c r="P22" s="389"/>
    </row>
    <row r="23" spans="1:16" ht="15.75" customHeight="1">
      <c r="A23" s="269" t="s">
        <v>105</v>
      </c>
      <c r="B23" s="384"/>
      <c r="C23" s="321"/>
      <c r="D23" s="321"/>
      <c r="E23" s="321"/>
      <c r="F23" s="381"/>
      <c r="G23" s="389"/>
      <c r="H23" s="389"/>
      <c r="I23" s="272" t="s">
        <v>106</v>
      </c>
      <c r="J23" s="385"/>
      <c r="K23" s="395"/>
      <c r="L23" s="395"/>
      <c r="M23" s="395"/>
      <c r="N23" s="395">
        <v>0</v>
      </c>
      <c r="O23" s="389"/>
      <c r="P23" s="389"/>
    </row>
    <row r="24" spans="1:16" ht="15.75" customHeight="1">
      <c r="A24" s="269" t="s">
        <v>107</v>
      </c>
      <c r="B24" s="384">
        <v>26.35</v>
      </c>
      <c r="C24" s="377">
        <v>10</v>
      </c>
      <c r="D24" s="271"/>
      <c r="E24" s="377">
        <v>10</v>
      </c>
      <c r="F24" s="386">
        <v>11.53</v>
      </c>
      <c r="G24" s="389">
        <f t="shared" si="4"/>
        <v>115.3</v>
      </c>
      <c r="H24" s="389">
        <f t="shared" si="5"/>
        <v>-56.24</v>
      </c>
      <c r="I24" s="272" t="s">
        <v>108</v>
      </c>
      <c r="J24" s="385"/>
      <c r="K24" s="395"/>
      <c r="L24" s="396"/>
      <c r="M24" s="395"/>
      <c r="N24" s="397">
        <v>0</v>
      </c>
      <c r="O24" s="389"/>
      <c r="P24" s="389"/>
    </row>
    <row r="25" spans="1:16" ht="15.75" customHeight="1">
      <c r="A25" s="269" t="s">
        <v>109</v>
      </c>
      <c r="B25" s="384">
        <v>0.35</v>
      </c>
      <c r="C25" s="377"/>
      <c r="D25" s="271"/>
      <c r="E25" s="377"/>
      <c r="F25" s="386">
        <v>0.01</v>
      </c>
      <c r="G25" s="389"/>
      <c r="H25" s="389">
        <f t="shared" si="5"/>
        <v>-97.14</v>
      </c>
      <c r="I25" s="272" t="s">
        <v>110</v>
      </c>
      <c r="J25" s="385">
        <v>63.47</v>
      </c>
      <c r="K25" s="395">
        <v>69.3</v>
      </c>
      <c r="L25" s="396"/>
      <c r="M25" s="395">
        <v>69.3</v>
      </c>
      <c r="N25" s="397">
        <v>421.72</v>
      </c>
      <c r="O25" s="389">
        <f t="shared" si="2"/>
        <v>608.54</v>
      </c>
      <c r="P25" s="389">
        <f t="shared" si="7"/>
        <v>564.44000000000005</v>
      </c>
    </row>
    <row r="26" spans="1:16" ht="15.75" customHeight="1">
      <c r="A26" s="151" t="s">
        <v>111</v>
      </c>
      <c r="B26" s="388">
        <v>1.34</v>
      </c>
      <c r="C26" s="377"/>
      <c r="D26" s="271"/>
      <c r="E26" s="377"/>
      <c r="F26" s="386"/>
      <c r="G26" s="389"/>
      <c r="H26" s="389">
        <f t="shared" si="5"/>
        <v>-100</v>
      </c>
      <c r="I26" s="272" t="s">
        <v>112</v>
      </c>
      <c r="J26" s="385"/>
      <c r="K26" s="395"/>
      <c r="L26" s="396"/>
      <c r="M26" s="395"/>
      <c r="N26" s="397">
        <v>0</v>
      </c>
      <c r="O26" s="389"/>
      <c r="P26" s="389"/>
    </row>
    <row r="27" spans="1:16" ht="15.75" customHeight="1">
      <c r="A27" s="151" t="s">
        <v>113</v>
      </c>
      <c r="B27" s="388"/>
      <c r="C27" s="377"/>
      <c r="D27" s="49"/>
      <c r="E27" s="377"/>
      <c r="F27" s="386"/>
      <c r="G27" s="389"/>
      <c r="H27" s="389"/>
      <c r="I27" s="272" t="s">
        <v>114</v>
      </c>
      <c r="J27" s="385"/>
      <c r="K27" s="395"/>
      <c r="L27" s="398"/>
      <c r="M27" s="395"/>
      <c r="N27" s="397">
        <v>0</v>
      </c>
      <c r="O27" s="389"/>
      <c r="P27" s="389"/>
    </row>
    <row r="28" spans="1:16" ht="15.75" customHeight="1">
      <c r="A28" s="151" t="s">
        <v>115</v>
      </c>
      <c r="B28" s="388">
        <v>0</v>
      </c>
      <c r="C28" s="377"/>
      <c r="D28" s="49"/>
      <c r="E28" s="377"/>
      <c r="F28" s="386"/>
      <c r="G28" s="389"/>
      <c r="H28" s="389"/>
      <c r="I28" s="272" t="s">
        <v>116</v>
      </c>
      <c r="J28" s="385"/>
      <c r="K28" s="395">
        <v>60</v>
      </c>
      <c r="L28" s="398"/>
      <c r="M28" s="395">
        <v>60</v>
      </c>
      <c r="N28" s="397"/>
      <c r="O28" s="389">
        <f t="shared" si="2"/>
        <v>0</v>
      </c>
      <c r="P28" s="389"/>
    </row>
    <row r="29" spans="1:16" ht="15.75" customHeight="1">
      <c r="A29" s="151" t="s">
        <v>117</v>
      </c>
      <c r="B29" s="388">
        <v>8.4</v>
      </c>
      <c r="C29" s="381">
        <v>45</v>
      </c>
      <c r="D29" s="49"/>
      <c r="E29" s="381">
        <v>45</v>
      </c>
      <c r="F29" s="386">
        <v>9.59</v>
      </c>
      <c r="G29" s="389">
        <f t="shared" si="4"/>
        <v>21.310000000000002</v>
      </c>
      <c r="H29" s="389">
        <f t="shared" si="5"/>
        <v>14.17</v>
      </c>
      <c r="I29" s="272" t="s">
        <v>118</v>
      </c>
      <c r="J29" s="385"/>
      <c r="K29" s="395">
        <v>90</v>
      </c>
      <c r="L29" s="398"/>
      <c r="M29" s="395">
        <v>90</v>
      </c>
      <c r="N29" s="397"/>
      <c r="O29" s="389">
        <f t="shared" si="2"/>
        <v>0</v>
      </c>
      <c r="P29" s="389"/>
    </row>
    <row r="30" spans="1:16" ht="15.75" customHeight="1">
      <c r="A30" s="324"/>
      <c r="B30" s="325"/>
      <c r="C30" s="321"/>
      <c r="D30" s="49"/>
      <c r="E30" s="321"/>
      <c r="F30" s="386"/>
      <c r="G30" s="389"/>
      <c r="H30" s="389"/>
      <c r="I30" s="272" t="s">
        <v>119</v>
      </c>
      <c r="J30" s="385"/>
      <c r="K30" s="395"/>
      <c r="L30" s="398"/>
      <c r="M30" s="395"/>
      <c r="N30" s="397"/>
      <c r="O30" s="389"/>
      <c r="P30" s="389"/>
    </row>
    <row r="31" spans="1:16" ht="15.75" customHeight="1">
      <c r="A31" s="326"/>
      <c r="B31" s="325"/>
      <c r="C31" s="327"/>
      <c r="D31" s="328"/>
      <c r="E31" s="327"/>
      <c r="F31" s="328"/>
      <c r="G31" s="389"/>
      <c r="H31" s="389"/>
      <c r="I31" s="272" t="s">
        <v>120</v>
      </c>
      <c r="J31" s="385"/>
      <c r="K31" s="399"/>
      <c r="L31" s="400"/>
      <c r="M31" s="399"/>
      <c r="N31" s="400"/>
      <c r="O31" s="389"/>
      <c r="P31" s="389"/>
    </row>
    <row r="32" spans="1:16" ht="15.75" customHeight="1">
      <c r="A32" s="326"/>
      <c r="B32" s="325"/>
      <c r="C32" s="327"/>
      <c r="D32" s="328"/>
      <c r="E32" s="327"/>
      <c r="F32" s="328"/>
      <c r="G32" s="389"/>
      <c r="H32" s="389"/>
      <c r="I32" s="272" t="s">
        <v>121</v>
      </c>
      <c r="J32" s="385"/>
      <c r="K32" s="399"/>
      <c r="L32" s="400"/>
      <c r="M32" s="399"/>
      <c r="N32" s="400"/>
      <c r="O32" s="389"/>
      <c r="P32" s="389"/>
    </row>
    <row r="33" spans="1:16" ht="15.75" customHeight="1">
      <c r="A33" s="320" t="s">
        <v>122</v>
      </c>
      <c r="B33" s="393">
        <f>SUM(B34:B38)+B42</f>
        <v>3176.2200000000003</v>
      </c>
      <c r="C33" s="379">
        <f t="shared" ref="C33:F33" si="10">SUM(C34:C38)+C42</f>
        <v>2310.71</v>
      </c>
      <c r="D33" s="379">
        <f t="shared" si="10"/>
        <v>0</v>
      </c>
      <c r="E33" s="379">
        <f t="shared" si="10"/>
        <v>2310.71</v>
      </c>
      <c r="F33" s="379">
        <f t="shared" si="10"/>
        <v>3618.55</v>
      </c>
      <c r="G33" s="389">
        <f t="shared" si="4"/>
        <v>156.6</v>
      </c>
      <c r="H33" s="389">
        <f t="shared" si="5"/>
        <v>13.930000000000001</v>
      </c>
      <c r="I33" s="320" t="s">
        <v>123</v>
      </c>
      <c r="J33" s="393">
        <f>SUM(J34:J36)+J39+J40+J44</f>
        <v>103.96000000000001</v>
      </c>
      <c r="K33" s="379">
        <f t="shared" ref="K33:N33" si="11">SUM(K34:K36)+K39+K40+K44</f>
        <v>29.47</v>
      </c>
      <c r="L33" s="379">
        <f t="shared" si="11"/>
        <v>0</v>
      </c>
      <c r="M33" s="379">
        <f t="shared" si="11"/>
        <v>29.47</v>
      </c>
      <c r="N33" s="379">
        <f t="shared" si="11"/>
        <v>286.18</v>
      </c>
      <c r="O33" s="389">
        <f t="shared" si="2"/>
        <v>971.09</v>
      </c>
      <c r="P33" s="389">
        <f t="shared" si="7"/>
        <v>175.28</v>
      </c>
    </row>
    <row r="34" spans="1:16" ht="15.75" customHeight="1">
      <c r="A34" s="272" t="s">
        <v>124</v>
      </c>
      <c r="B34" s="385">
        <v>3115.33</v>
      </c>
      <c r="C34" s="386">
        <v>2241.1</v>
      </c>
      <c r="D34" s="329"/>
      <c r="E34" s="386">
        <v>2241.1</v>
      </c>
      <c r="F34" s="386">
        <v>3548.94</v>
      </c>
      <c r="G34" s="389">
        <f t="shared" si="4"/>
        <v>158.35999999999999</v>
      </c>
      <c r="H34" s="389">
        <f t="shared" si="5"/>
        <v>13.919999999999998</v>
      </c>
      <c r="I34" s="272" t="s">
        <v>125</v>
      </c>
      <c r="J34" s="385">
        <v>34.35</v>
      </c>
      <c r="K34" s="397">
        <v>26.9</v>
      </c>
      <c r="L34" s="401"/>
      <c r="M34" s="397">
        <v>26.9</v>
      </c>
      <c r="N34" s="397">
        <v>33.04</v>
      </c>
      <c r="O34" s="389">
        <f t="shared" si="2"/>
        <v>122.83</v>
      </c>
      <c r="P34" s="389">
        <f t="shared" si="7"/>
        <v>-3.81</v>
      </c>
    </row>
    <row r="35" spans="1:16" ht="15.75" customHeight="1">
      <c r="A35" s="272" t="s">
        <v>126</v>
      </c>
      <c r="B35" s="385"/>
      <c r="C35" s="386"/>
      <c r="D35" s="329"/>
      <c r="E35" s="386"/>
      <c r="F35" s="270"/>
      <c r="G35" s="389"/>
      <c r="H35" s="389"/>
      <c r="I35" s="272" t="s">
        <v>127</v>
      </c>
      <c r="J35" s="385"/>
      <c r="K35" s="397"/>
      <c r="L35" s="401"/>
      <c r="M35" s="397"/>
      <c r="N35" s="397"/>
      <c r="O35" s="389"/>
      <c r="P35" s="389"/>
    </row>
    <row r="36" spans="1:16" ht="15.75" customHeight="1">
      <c r="A36" s="272" t="s">
        <v>128</v>
      </c>
      <c r="B36" s="385">
        <v>2.57</v>
      </c>
      <c r="C36" s="386">
        <v>2.57</v>
      </c>
      <c r="D36" s="329"/>
      <c r="E36" s="386">
        <v>2.57</v>
      </c>
      <c r="F36" s="386">
        <v>2.57</v>
      </c>
      <c r="G36" s="389">
        <f t="shared" si="4"/>
        <v>100</v>
      </c>
      <c r="H36" s="389">
        <f t="shared" si="5"/>
        <v>0</v>
      </c>
      <c r="I36" s="272" t="s">
        <v>129</v>
      </c>
      <c r="J36" s="392">
        <f>SUM(J37:J38)</f>
        <v>0</v>
      </c>
      <c r="K36" s="397"/>
      <c r="L36" s="397"/>
      <c r="M36" s="397"/>
      <c r="N36" s="397"/>
      <c r="O36" s="389"/>
      <c r="P36" s="389"/>
    </row>
    <row r="37" spans="1:16" ht="15.75" customHeight="1">
      <c r="A37" s="272" t="s">
        <v>130</v>
      </c>
      <c r="B37" s="385"/>
      <c r="C37" s="386"/>
      <c r="D37" s="329"/>
      <c r="E37" s="386"/>
      <c r="F37" s="270"/>
      <c r="G37" s="389"/>
      <c r="H37" s="389"/>
      <c r="I37" s="272" t="s">
        <v>131</v>
      </c>
      <c r="J37" s="385"/>
      <c r="K37" s="397"/>
      <c r="L37" s="401"/>
      <c r="M37" s="397"/>
      <c r="N37" s="397"/>
      <c r="O37" s="389"/>
      <c r="P37" s="389"/>
    </row>
    <row r="38" spans="1:16" ht="15.75" customHeight="1">
      <c r="A38" s="272" t="s">
        <v>132</v>
      </c>
      <c r="B38" s="392"/>
      <c r="C38" s="386"/>
      <c r="D38" s="270"/>
      <c r="E38" s="386"/>
      <c r="F38" s="270"/>
      <c r="G38" s="389"/>
      <c r="H38" s="389"/>
      <c r="I38" s="272" t="s">
        <v>133</v>
      </c>
      <c r="J38" s="385"/>
      <c r="K38" s="397"/>
      <c r="L38" s="397"/>
      <c r="M38" s="397"/>
      <c r="N38" s="397"/>
      <c r="O38" s="389"/>
      <c r="P38" s="389"/>
    </row>
    <row r="39" spans="1:16" ht="15.75" customHeight="1">
      <c r="A39" s="272" t="s">
        <v>134</v>
      </c>
      <c r="B39" s="385"/>
      <c r="C39" s="386"/>
      <c r="D39" s="329"/>
      <c r="E39" s="386"/>
      <c r="F39" s="270"/>
      <c r="G39" s="389"/>
      <c r="H39" s="389"/>
      <c r="I39" s="272" t="s">
        <v>135</v>
      </c>
      <c r="J39" s="385">
        <v>2.57</v>
      </c>
      <c r="K39" s="397">
        <v>2.57</v>
      </c>
      <c r="L39" s="401"/>
      <c r="M39" s="397">
        <v>2.57</v>
      </c>
      <c r="N39" s="397">
        <v>2.57</v>
      </c>
      <c r="O39" s="389">
        <f t="shared" si="2"/>
        <v>100</v>
      </c>
      <c r="P39" s="389">
        <f t="shared" si="7"/>
        <v>0</v>
      </c>
    </row>
    <row r="40" spans="1:16" ht="15.75" customHeight="1">
      <c r="A40" s="272" t="s">
        <v>136</v>
      </c>
      <c r="B40" s="385"/>
      <c r="C40" s="386"/>
      <c r="D40" s="329"/>
      <c r="E40" s="386"/>
      <c r="F40" s="270"/>
      <c r="G40" s="389"/>
      <c r="H40" s="389"/>
      <c r="I40" s="272" t="s">
        <v>137</v>
      </c>
      <c r="J40" s="385"/>
      <c r="K40" s="397"/>
      <c r="L40" s="401"/>
      <c r="M40" s="397"/>
      <c r="N40" s="397"/>
      <c r="O40" s="389"/>
      <c r="P40" s="389"/>
    </row>
    <row r="41" spans="1:16" ht="15.75" customHeight="1">
      <c r="A41" s="151" t="s">
        <v>138</v>
      </c>
      <c r="B41" s="388"/>
      <c r="C41" s="390"/>
      <c r="D41" s="49"/>
      <c r="E41" s="390"/>
      <c r="F41" s="270"/>
      <c r="G41" s="267"/>
      <c r="H41" s="389"/>
      <c r="I41" s="272" t="s">
        <v>139</v>
      </c>
      <c r="J41" s="385"/>
      <c r="K41" s="398"/>
      <c r="L41" s="398"/>
      <c r="M41" s="398"/>
      <c r="N41" s="397"/>
      <c r="O41" s="389"/>
      <c r="P41" s="389"/>
    </row>
    <row r="42" spans="1:16" ht="15.75" customHeight="1">
      <c r="A42" s="272" t="s">
        <v>140</v>
      </c>
      <c r="B42" s="385">
        <v>58.32</v>
      </c>
      <c r="C42" s="391">
        <v>67.040000000000006</v>
      </c>
      <c r="D42" s="329"/>
      <c r="E42" s="391">
        <v>67.040000000000006</v>
      </c>
      <c r="F42" s="386">
        <v>67.040000000000006</v>
      </c>
      <c r="G42" s="267">
        <f t="shared" ref="G42" si="12">ROUND(F42/E42,3)*100</f>
        <v>100</v>
      </c>
      <c r="H42" s="389">
        <f t="shared" si="5"/>
        <v>14.95</v>
      </c>
      <c r="I42" s="272" t="s">
        <v>141</v>
      </c>
      <c r="J42" s="385"/>
      <c r="K42" s="401"/>
      <c r="L42" s="401"/>
      <c r="M42" s="401"/>
      <c r="N42" s="397"/>
      <c r="O42" s="389"/>
      <c r="P42" s="389"/>
    </row>
    <row r="43" spans="1:16" ht="15.75" customHeight="1">
      <c r="A43" s="326"/>
      <c r="B43" s="325"/>
      <c r="C43" s="328"/>
      <c r="D43" s="328"/>
      <c r="E43" s="328"/>
      <c r="F43" s="328"/>
      <c r="G43" s="267"/>
      <c r="H43" s="267"/>
      <c r="I43" s="272" t="s">
        <v>142</v>
      </c>
      <c r="J43" s="385"/>
      <c r="K43" s="400"/>
      <c r="L43" s="400"/>
      <c r="M43" s="400"/>
      <c r="N43" s="400"/>
      <c r="O43" s="389"/>
      <c r="P43" s="389"/>
    </row>
    <row r="44" spans="1:16" ht="15.75" customHeight="1">
      <c r="A44" s="326"/>
      <c r="B44" s="325"/>
      <c r="C44" s="328"/>
      <c r="D44" s="328"/>
      <c r="E44" s="328"/>
      <c r="F44" s="328"/>
      <c r="G44" s="267"/>
      <c r="H44" s="267"/>
      <c r="I44" s="272" t="s">
        <v>143</v>
      </c>
      <c r="J44" s="385">
        <v>67.040000000000006</v>
      </c>
      <c r="K44" s="400"/>
      <c r="L44" s="400"/>
      <c r="M44" s="400"/>
      <c r="N44" s="400">
        <v>250.57</v>
      </c>
      <c r="O44" s="389"/>
      <c r="P44" s="389">
        <f t="shared" si="7"/>
        <v>273.76</v>
      </c>
    </row>
    <row r="45" spans="1:16" s="309" customFormat="1" ht="80.25" customHeight="1">
      <c r="A45" s="467" t="s">
        <v>144</v>
      </c>
      <c r="B45" s="467"/>
      <c r="C45" s="467"/>
      <c r="D45" s="467"/>
      <c r="E45" s="467"/>
      <c r="F45" s="467"/>
      <c r="G45" s="467"/>
      <c r="H45" s="467"/>
      <c r="I45" s="467"/>
      <c r="J45" s="467"/>
      <c r="K45" s="467"/>
      <c r="L45" s="467"/>
      <c r="M45" s="467"/>
      <c r="N45" s="467"/>
      <c r="O45" s="467"/>
      <c r="P45" s="467"/>
    </row>
  </sheetData>
  <mergeCells count="3">
    <mergeCell ref="A1:P1"/>
    <mergeCell ref="A2:P2"/>
    <mergeCell ref="A45:P45"/>
  </mergeCells>
  <phoneticPr fontId="83" type="noConversion"/>
  <printOptions horizontalCentered="1"/>
  <pageMargins left="0.43307086614173201" right="0.43307086614173201" top="0.39370078740157499" bottom="0" header="0.15748031496063" footer="0.31496062992126"/>
  <pageSetup paperSize="9" scale="63"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dimension ref="A1:E11"/>
  <sheetViews>
    <sheetView workbookViewId="0">
      <selection activeCell="H8" sqref="H8"/>
    </sheetView>
  </sheetViews>
  <sheetFormatPr defaultColWidth="10" defaultRowHeight="13.5"/>
  <cols>
    <col min="1" max="1" width="35" style="3" customWidth="1"/>
    <col min="2" max="4" width="15.125" style="3" customWidth="1"/>
    <col min="5" max="5" width="15.125" style="3" hidden="1" customWidth="1"/>
    <col min="6" max="6" width="9.75" style="3" customWidth="1"/>
    <col min="7" max="16384" width="10" style="3"/>
  </cols>
  <sheetData>
    <row r="1" spans="1:5" s="1" customFormat="1" ht="21" customHeight="1">
      <c r="A1" s="4" t="s">
        <v>1451</v>
      </c>
      <c r="B1" s="5"/>
      <c r="C1" s="5"/>
      <c r="D1" s="5"/>
    </row>
    <row r="2" spans="1:5" s="2" customFormat="1" ht="28.7" customHeight="1">
      <c r="A2" s="514" t="s">
        <v>1452</v>
      </c>
      <c r="B2" s="514"/>
      <c r="C2" s="514"/>
      <c r="D2" s="514"/>
      <c r="E2" s="514"/>
    </row>
    <row r="3" spans="1:5" ht="14.25" customHeight="1">
      <c r="A3" s="515" t="s">
        <v>1370</v>
      </c>
      <c r="B3" s="515"/>
      <c r="C3" s="515"/>
      <c r="D3" s="515"/>
      <c r="E3" s="515"/>
    </row>
    <row r="4" spans="1:5" ht="57.75" customHeight="1">
      <c r="A4" s="6" t="s">
        <v>1453</v>
      </c>
      <c r="B4" s="6" t="s">
        <v>1420</v>
      </c>
      <c r="C4" s="7" t="s">
        <v>1421</v>
      </c>
      <c r="D4" s="7" t="s">
        <v>1422</v>
      </c>
      <c r="E4" s="6" t="s">
        <v>1454</v>
      </c>
    </row>
    <row r="5" spans="1:5" ht="57.75" customHeight="1">
      <c r="A5" s="8" t="s">
        <v>1455</v>
      </c>
      <c r="B5" s="9" t="s">
        <v>1386</v>
      </c>
      <c r="C5" s="10"/>
      <c r="D5" s="10"/>
      <c r="E5" s="9"/>
    </row>
    <row r="6" spans="1:5" ht="57.75" customHeight="1">
      <c r="A6" s="8" t="s">
        <v>1456</v>
      </c>
      <c r="B6" s="9" t="s">
        <v>1387</v>
      </c>
      <c r="C6" s="10"/>
      <c r="D6" s="10"/>
      <c r="E6" s="9"/>
    </row>
    <row r="7" spans="1:5" ht="57.75" customHeight="1">
      <c r="A7" s="8" t="s">
        <v>1457</v>
      </c>
      <c r="B7" s="9" t="s">
        <v>1388</v>
      </c>
      <c r="C7" s="10"/>
      <c r="D7" s="10"/>
      <c r="E7" s="9"/>
    </row>
    <row r="8" spans="1:5" ht="57.75" customHeight="1">
      <c r="A8" s="8" t="s">
        <v>1458</v>
      </c>
      <c r="B8" s="9" t="s">
        <v>1389</v>
      </c>
      <c r="C8" s="10"/>
      <c r="D8" s="10"/>
      <c r="E8" s="9"/>
    </row>
    <row r="9" spans="1:5" ht="57.75" customHeight="1">
      <c r="A9" s="8" t="s">
        <v>1456</v>
      </c>
      <c r="B9" s="9" t="s">
        <v>1390</v>
      </c>
      <c r="C9" s="10"/>
      <c r="D9" s="10"/>
      <c r="E9" s="9"/>
    </row>
    <row r="10" spans="1:5" ht="57.75" customHeight="1">
      <c r="A10" s="8" t="s">
        <v>1457</v>
      </c>
      <c r="B10" s="9" t="s">
        <v>1391</v>
      </c>
      <c r="C10" s="10"/>
      <c r="D10" s="10"/>
      <c r="E10" s="9"/>
    </row>
    <row r="11" spans="1:5" ht="41.45" customHeight="1">
      <c r="A11" s="516" t="s">
        <v>1459</v>
      </c>
      <c r="B11" s="516"/>
      <c r="C11" s="516"/>
      <c r="D11" s="516"/>
      <c r="E11" s="516"/>
    </row>
  </sheetData>
  <mergeCells count="3">
    <mergeCell ref="A2:E2"/>
    <mergeCell ref="A3:E3"/>
    <mergeCell ref="A11:E11"/>
  </mergeCells>
  <phoneticPr fontId="83"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00FF00"/>
  </sheetPr>
  <dimension ref="A1:J570"/>
  <sheetViews>
    <sheetView showZeros="0" topLeftCell="A261" workbookViewId="0">
      <selection activeCell="A398" sqref="A398:XFD399"/>
    </sheetView>
  </sheetViews>
  <sheetFormatPr defaultColWidth="21.5" defaultRowHeight="21.95" customHeight="1"/>
  <cols>
    <col min="1" max="1" width="56.625" style="155" customWidth="1"/>
    <col min="2" max="2" width="26.25" style="300" customWidth="1"/>
    <col min="3" max="3" width="8.25" style="301" customWidth="1"/>
    <col min="4" max="10" width="21.5" style="301"/>
    <col min="11" max="16384" width="21.5" style="155"/>
  </cols>
  <sheetData>
    <row r="1" spans="1:10" ht="21.95" customHeight="1">
      <c r="A1" s="465" t="s">
        <v>145</v>
      </c>
      <c r="B1" s="465"/>
    </row>
    <row r="2" spans="1:10" s="154" customFormat="1" ht="21.95" customHeight="1">
      <c r="A2" s="468" t="s">
        <v>146</v>
      </c>
      <c r="B2" s="468"/>
      <c r="C2" s="302"/>
      <c r="D2" s="302"/>
      <c r="E2" s="302"/>
      <c r="F2" s="302"/>
      <c r="G2" s="302"/>
      <c r="H2" s="302"/>
      <c r="I2" s="302"/>
      <c r="J2" s="302"/>
    </row>
    <row r="3" spans="1:10" s="154" customFormat="1" ht="18.75" customHeight="1">
      <c r="A3" s="109"/>
      <c r="B3" s="303"/>
      <c r="C3" s="302"/>
      <c r="D3" s="302"/>
      <c r="E3" s="302"/>
      <c r="F3" s="302"/>
      <c r="G3" s="302"/>
      <c r="H3" s="302"/>
      <c r="I3" s="302"/>
      <c r="J3" s="302"/>
    </row>
    <row r="4" spans="1:10" ht="24" customHeight="1">
      <c r="A4" s="469" t="s">
        <v>2</v>
      </c>
      <c r="B4" s="469"/>
    </row>
    <row r="5" spans="1:10" ht="20.100000000000001" customHeight="1">
      <c r="A5" s="143" t="s">
        <v>147</v>
      </c>
      <c r="B5" s="304" t="s">
        <v>148</v>
      </c>
    </row>
    <row r="6" spans="1:10" ht="20.100000000000001" customHeight="1">
      <c r="A6" s="305" t="s">
        <v>72</v>
      </c>
      <c r="B6" s="405">
        <f>B7+B121+B195+B225+B309+B355+B384+B402+B461+B532</f>
        <v>3442.7200000000003</v>
      </c>
    </row>
    <row r="7" spans="1:10" s="299" customFormat="1" ht="16.5" customHeight="1">
      <c r="A7" s="306" t="s">
        <v>149</v>
      </c>
      <c r="B7" s="406">
        <f>B8+B15+B22+B28+B35+B41+B47+B49+B53+B55+B59+B64+B70+B72+B75+B79+B85+B90+B94+B99+B103+B108+B111+B114+B119</f>
        <v>859.8599999999999</v>
      </c>
      <c r="C7" s="307"/>
      <c r="D7" s="307"/>
      <c r="E7" s="307"/>
      <c r="F7" s="307"/>
      <c r="G7" s="307"/>
      <c r="H7" s="307"/>
      <c r="I7" s="307"/>
      <c r="J7" s="307"/>
    </row>
    <row r="8" spans="1:10" s="299" customFormat="1" ht="16.5" hidden="1" customHeight="1">
      <c r="A8" s="306" t="s">
        <v>150</v>
      </c>
      <c r="B8" s="406"/>
      <c r="C8" s="307"/>
      <c r="D8" s="307"/>
      <c r="E8" s="307"/>
      <c r="F8" s="307"/>
      <c r="G8" s="307"/>
      <c r="H8" s="307"/>
      <c r="I8" s="307"/>
      <c r="J8" s="307"/>
    </row>
    <row r="9" spans="1:10" ht="16.5" hidden="1" customHeight="1">
      <c r="A9" s="308" t="s">
        <v>151</v>
      </c>
      <c r="B9" s="407"/>
    </row>
    <row r="10" spans="1:10" ht="16.5" hidden="1" customHeight="1">
      <c r="A10" s="308" t="s">
        <v>152</v>
      </c>
      <c r="B10" s="407"/>
    </row>
    <row r="11" spans="1:10" ht="16.5" hidden="1" customHeight="1">
      <c r="A11" s="308" t="s">
        <v>153</v>
      </c>
      <c r="B11" s="407"/>
    </row>
    <row r="12" spans="1:10" ht="16.5" hidden="1" customHeight="1">
      <c r="A12" s="308" t="s">
        <v>154</v>
      </c>
      <c r="B12" s="407"/>
    </row>
    <row r="13" spans="1:10" ht="21.95" hidden="1" customHeight="1">
      <c r="A13" s="308" t="s">
        <v>155</v>
      </c>
      <c r="B13" s="408"/>
      <c r="C13" s="155"/>
      <c r="D13" s="155"/>
      <c r="E13" s="155"/>
      <c r="F13" s="155"/>
      <c r="G13" s="155"/>
      <c r="H13" s="155"/>
      <c r="I13" s="155"/>
      <c r="J13" s="155"/>
    </row>
    <row r="14" spans="1:10" ht="21.95" hidden="1" customHeight="1">
      <c r="A14" s="308" t="s">
        <v>156</v>
      </c>
      <c r="B14" s="408"/>
      <c r="C14" s="155"/>
      <c r="D14" s="155"/>
      <c r="E14" s="155"/>
      <c r="F14" s="155"/>
      <c r="G14" s="155"/>
      <c r="H14" s="155"/>
      <c r="I14" s="155"/>
      <c r="J14" s="155"/>
    </row>
    <row r="15" spans="1:10" s="299" customFormat="1" ht="21.95" hidden="1" customHeight="1">
      <c r="A15" s="306" t="s">
        <v>157</v>
      </c>
      <c r="B15" s="409"/>
    </row>
    <row r="16" spans="1:10" ht="21.95" hidden="1" customHeight="1">
      <c r="A16" s="308" t="s">
        <v>151</v>
      </c>
      <c r="B16" s="408"/>
      <c r="C16" s="155"/>
      <c r="D16" s="155"/>
      <c r="E16" s="155"/>
      <c r="F16" s="155"/>
      <c r="G16" s="155"/>
      <c r="H16" s="155"/>
      <c r="I16" s="155"/>
      <c r="J16" s="155"/>
    </row>
    <row r="17" spans="1:10" ht="21.95" hidden="1" customHeight="1">
      <c r="A17" s="308" t="s">
        <v>152</v>
      </c>
      <c r="B17" s="408"/>
      <c r="C17" s="155"/>
      <c r="D17" s="155"/>
      <c r="E17" s="155"/>
      <c r="F17" s="155"/>
      <c r="G17" s="155"/>
      <c r="H17" s="155"/>
      <c r="I17" s="155"/>
      <c r="J17" s="155"/>
    </row>
    <row r="18" spans="1:10" ht="21.95" hidden="1" customHeight="1">
      <c r="A18" s="308" t="s">
        <v>158</v>
      </c>
      <c r="B18" s="408"/>
      <c r="C18" s="155"/>
      <c r="D18" s="155"/>
      <c r="E18" s="155"/>
      <c r="F18" s="155"/>
      <c r="G18" s="155"/>
      <c r="H18" s="155"/>
      <c r="I18" s="155"/>
      <c r="J18" s="155"/>
    </row>
    <row r="19" spans="1:10" ht="21.95" hidden="1" customHeight="1">
      <c r="A19" s="308" t="s">
        <v>159</v>
      </c>
      <c r="B19" s="408"/>
      <c r="C19" s="155"/>
      <c r="D19" s="155"/>
      <c r="E19" s="155"/>
      <c r="F19" s="155"/>
      <c r="G19" s="155"/>
      <c r="H19" s="155"/>
      <c r="I19" s="155"/>
      <c r="J19" s="155"/>
    </row>
    <row r="20" spans="1:10" ht="36.75" hidden="1" customHeight="1">
      <c r="A20" s="308" t="s">
        <v>160</v>
      </c>
      <c r="B20" s="407"/>
      <c r="C20" s="155"/>
      <c r="D20" s="155"/>
      <c r="E20" s="155"/>
      <c r="F20" s="155"/>
      <c r="G20" s="155"/>
      <c r="H20" s="155"/>
      <c r="I20" s="155"/>
      <c r="J20" s="155"/>
    </row>
    <row r="21" spans="1:10" ht="21.95" hidden="1" customHeight="1">
      <c r="A21" s="308" t="s">
        <v>156</v>
      </c>
      <c r="B21" s="407"/>
    </row>
    <row r="22" spans="1:10" s="299" customFormat="1" ht="21.95" customHeight="1">
      <c r="A22" s="306" t="s">
        <v>161</v>
      </c>
      <c r="B22" s="406">
        <f>B23+B24+B25+B26+B27</f>
        <v>761.78</v>
      </c>
      <c r="C22" s="307"/>
      <c r="D22" s="307"/>
      <c r="E22" s="307"/>
      <c r="F22" s="307"/>
      <c r="G22" s="307"/>
      <c r="H22" s="307"/>
      <c r="I22" s="307"/>
      <c r="J22" s="307"/>
    </row>
    <row r="23" spans="1:10" ht="21.95" customHeight="1">
      <c r="A23" s="308" t="s">
        <v>151</v>
      </c>
      <c r="B23" s="407">
        <v>606.29</v>
      </c>
    </row>
    <row r="24" spans="1:10" ht="21.95" customHeight="1">
      <c r="A24" s="308" t="s">
        <v>152</v>
      </c>
      <c r="B24" s="407">
        <v>155.49</v>
      </c>
    </row>
    <row r="25" spans="1:10" ht="21.95" hidden="1" customHeight="1">
      <c r="A25" s="308" t="s">
        <v>162</v>
      </c>
      <c r="B25" s="407"/>
    </row>
    <row r="26" spans="1:10" ht="21.95" hidden="1" customHeight="1">
      <c r="A26" s="308" t="s">
        <v>156</v>
      </c>
      <c r="B26" s="407"/>
    </row>
    <row r="27" spans="1:10" ht="21.95" hidden="1" customHeight="1">
      <c r="A27" s="308" t="s">
        <v>163</v>
      </c>
      <c r="B27" s="407"/>
    </row>
    <row r="28" spans="1:10" s="299" customFormat="1" ht="21.95" hidden="1" customHeight="1">
      <c r="A28" s="306" t="s">
        <v>164</v>
      </c>
      <c r="B28" s="406"/>
      <c r="C28" s="307"/>
      <c r="D28" s="307"/>
      <c r="E28" s="307"/>
      <c r="F28" s="307"/>
      <c r="G28" s="307"/>
      <c r="H28" s="307"/>
      <c r="I28" s="307"/>
      <c r="J28" s="307"/>
    </row>
    <row r="29" spans="1:10" ht="21.95" hidden="1" customHeight="1">
      <c r="A29" s="308" t="s">
        <v>151</v>
      </c>
      <c r="B29" s="407"/>
    </row>
    <row r="30" spans="1:10" ht="21.95" hidden="1" customHeight="1">
      <c r="A30" s="308" t="s">
        <v>152</v>
      </c>
      <c r="B30" s="407"/>
    </row>
    <row r="31" spans="1:10" ht="21.95" hidden="1" customHeight="1">
      <c r="A31" s="308" t="s">
        <v>165</v>
      </c>
      <c r="B31" s="407"/>
    </row>
    <row r="32" spans="1:10" ht="21.95" hidden="1" customHeight="1">
      <c r="A32" s="308" t="s">
        <v>166</v>
      </c>
      <c r="B32" s="407"/>
    </row>
    <row r="33" spans="1:10" ht="21.95" hidden="1" customHeight="1">
      <c r="A33" s="308" t="s">
        <v>156</v>
      </c>
      <c r="B33" s="407"/>
    </row>
    <row r="34" spans="1:10" ht="21.95" hidden="1" customHeight="1">
      <c r="A34" s="308" t="s">
        <v>167</v>
      </c>
      <c r="B34" s="407"/>
    </row>
    <row r="35" spans="1:10" s="299" customFormat="1" ht="21.95" hidden="1" customHeight="1">
      <c r="A35" s="306" t="s">
        <v>168</v>
      </c>
      <c r="B35" s="406"/>
      <c r="C35" s="307"/>
      <c r="D35" s="307"/>
      <c r="E35" s="307"/>
      <c r="F35" s="307"/>
      <c r="G35" s="307"/>
      <c r="H35" s="307"/>
      <c r="I35" s="307"/>
      <c r="J35" s="307"/>
    </row>
    <row r="36" spans="1:10" ht="21.95" hidden="1" customHeight="1">
      <c r="A36" s="308" t="s">
        <v>151</v>
      </c>
      <c r="B36" s="407"/>
    </row>
    <row r="37" spans="1:10" ht="21.95" hidden="1" customHeight="1">
      <c r="A37" s="308" t="s">
        <v>152</v>
      </c>
      <c r="B37" s="407"/>
    </row>
    <row r="38" spans="1:10" ht="21.95" hidden="1" customHeight="1">
      <c r="A38" s="308" t="s">
        <v>169</v>
      </c>
      <c r="B38" s="407"/>
    </row>
    <row r="39" spans="1:10" ht="21.95" hidden="1" customHeight="1">
      <c r="A39" s="308" t="s">
        <v>170</v>
      </c>
      <c r="B39" s="407"/>
    </row>
    <row r="40" spans="1:10" ht="21.95" hidden="1" customHeight="1">
      <c r="A40" s="308" t="s">
        <v>171</v>
      </c>
      <c r="B40" s="407"/>
    </row>
    <row r="41" spans="1:10" s="299" customFormat="1" ht="21.95" customHeight="1">
      <c r="A41" s="306" t="s">
        <v>172</v>
      </c>
      <c r="B41" s="406">
        <v>92.29</v>
      </c>
      <c r="C41" s="307"/>
      <c r="D41" s="307"/>
      <c r="E41" s="307"/>
      <c r="F41" s="307"/>
      <c r="G41" s="307"/>
      <c r="H41" s="307"/>
      <c r="I41" s="307"/>
      <c r="J41" s="307"/>
    </row>
    <row r="42" spans="1:10" ht="21.95" customHeight="1">
      <c r="A42" s="308" t="s">
        <v>151</v>
      </c>
      <c r="B42" s="407">
        <v>92.29</v>
      </c>
    </row>
    <row r="43" spans="1:10" ht="21.95" hidden="1" customHeight="1">
      <c r="A43" s="308" t="s">
        <v>152</v>
      </c>
      <c r="B43" s="407"/>
    </row>
    <row r="44" spans="1:10" ht="21.95" hidden="1" customHeight="1">
      <c r="A44" s="308" t="s">
        <v>173</v>
      </c>
      <c r="B44" s="407"/>
    </row>
    <row r="45" spans="1:10" ht="21.95" hidden="1" customHeight="1">
      <c r="A45" s="308" t="s">
        <v>174</v>
      </c>
      <c r="B45" s="407"/>
    </row>
    <row r="46" spans="1:10" ht="21.95" hidden="1" customHeight="1">
      <c r="A46" s="308" t="s">
        <v>156</v>
      </c>
      <c r="B46" s="407"/>
    </row>
    <row r="47" spans="1:10" s="299" customFormat="1" ht="21.95" hidden="1" customHeight="1">
      <c r="A47" s="306" t="s">
        <v>175</v>
      </c>
      <c r="B47" s="406"/>
      <c r="C47" s="307"/>
      <c r="D47" s="307"/>
      <c r="E47" s="307"/>
      <c r="F47" s="307"/>
      <c r="G47" s="307"/>
      <c r="H47" s="307"/>
      <c r="I47" s="307"/>
      <c r="J47" s="307"/>
    </row>
    <row r="48" spans="1:10" ht="21.95" hidden="1" customHeight="1">
      <c r="A48" s="308" t="s">
        <v>152</v>
      </c>
      <c r="B48" s="407"/>
    </row>
    <row r="49" spans="1:10" s="299" customFormat="1" ht="21.95" hidden="1" customHeight="1">
      <c r="A49" s="306" t="s">
        <v>176</v>
      </c>
      <c r="B49" s="406"/>
      <c r="C49" s="307"/>
      <c r="D49" s="307"/>
      <c r="E49" s="307"/>
      <c r="F49" s="307"/>
      <c r="G49" s="307"/>
      <c r="H49" s="307"/>
      <c r="I49" s="307"/>
      <c r="J49" s="307"/>
    </row>
    <row r="50" spans="1:10" ht="21.95" hidden="1" customHeight="1">
      <c r="A50" s="308" t="s">
        <v>152</v>
      </c>
      <c r="B50" s="407"/>
    </row>
    <row r="51" spans="1:10" ht="21.95" hidden="1" customHeight="1">
      <c r="A51" s="308" t="s">
        <v>177</v>
      </c>
      <c r="B51" s="407"/>
    </row>
    <row r="52" spans="1:10" ht="21.95" hidden="1" customHeight="1">
      <c r="A52" s="308" t="s">
        <v>178</v>
      </c>
      <c r="B52" s="407"/>
    </row>
    <row r="53" spans="1:10" s="299" customFormat="1" ht="21.95" hidden="1" customHeight="1">
      <c r="A53" s="306" t="s">
        <v>179</v>
      </c>
      <c r="B53" s="406"/>
      <c r="C53" s="307"/>
      <c r="D53" s="307"/>
      <c r="E53" s="307"/>
      <c r="F53" s="307"/>
      <c r="G53" s="307"/>
      <c r="H53" s="307"/>
      <c r="I53" s="307"/>
      <c r="J53" s="307"/>
    </row>
    <row r="54" spans="1:10" ht="21.95" hidden="1" customHeight="1">
      <c r="A54" s="308" t="s">
        <v>152</v>
      </c>
      <c r="B54" s="407"/>
    </row>
    <row r="55" spans="1:10" s="299" customFormat="1" ht="21.95" hidden="1" customHeight="1">
      <c r="A55" s="306" t="s">
        <v>180</v>
      </c>
      <c r="B55" s="406"/>
      <c r="C55" s="307"/>
      <c r="D55" s="307"/>
      <c r="E55" s="307"/>
      <c r="F55" s="307"/>
      <c r="G55" s="307"/>
      <c r="H55" s="307"/>
      <c r="I55" s="307"/>
      <c r="J55" s="307"/>
    </row>
    <row r="56" spans="1:10" ht="21.95" hidden="1" customHeight="1">
      <c r="A56" s="308" t="s">
        <v>151</v>
      </c>
      <c r="B56" s="407"/>
    </row>
    <row r="57" spans="1:10" ht="21.95" hidden="1" customHeight="1">
      <c r="A57" s="308" t="s">
        <v>152</v>
      </c>
      <c r="B57" s="407"/>
    </row>
    <row r="58" spans="1:10" ht="21.95" hidden="1" customHeight="1">
      <c r="A58" s="308" t="s">
        <v>181</v>
      </c>
      <c r="B58" s="407"/>
    </row>
    <row r="59" spans="1:10" s="299" customFormat="1" ht="21.95" hidden="1" customHeight="1">
      <c r="A59" s="306" t="s">
        <v>182</v>
      </c>
      <c r="B59" s="406"/>
      <c r="C59" s="307"/>
      <c r="D59" s="307"/>
      <c r="E59" s="307"/>
      <c r="F59" s="307"/>
      <c r="G59" s="307"/>
      <c r="H59" s="307"/>
      <c r="I59" s="307"/>
      <c r="J59" s="307"/>
    </row>
    <row r="60" spans="1:10" ht="21.95" hidden="1" customHeight="1">
      <c r="A60" s="308" t="s">
        <v>151</v>
      </c>
      <c r="B60" s="407"/>
    </row>
    <row r="61" spans="1:10" ht="21.95" hidden="1" customHeight="1">
      <c r="A61" s="308" t="s">
        <v>152</v>
      </c>
      <c r="B61" s="407"/>
    </row>
    <row r="62" spans="1:10" ht="21.95" hidden="1" customHeight="1">
      <c r="A62" s="308" t="s">
        <v>156</v>
      </c>
      <c r="B62" s="407"/>
    </row>
    <row r="63" spans="1:10" ht="21.95" hidden="1" customHeight="1">
      <c r="A63" s="308" t="s">
        <v>183</v>
      </c>
      <c r="B63" s="407"/>
    </row>
    <row r="64" spans="1:10" s="299" customFormat="1" ht="21.95" hidden="1" customHeight="1">
      <c r="A64" s="306" t="s">
        <v>184</v>
      </c>
      <c r="B64" s="406"/>
      <c r="C64" s="307"/>
      <c r="D64" s="307"/>
      <c r="E64" s="307"/>
      <c r="F64" s="307"/>
      <c r="G64" s="307"/>
      <c r="H64" s="307"/>
      <c r="I64" s="307"/>
      <c r="J64" s="307"/>
    </row>
    <row r="65" spans="1:10" ht="21.95" hidden="1" customHeight="1">
      <c r="A65" s="308" t="s">
        <v>151</v>
      </c>
      <c r="B65" s="407"/>
    </row>
    <row r="66" spans="1:10" ht="21.95" hidden="1" customHeight="1">
      <c r="A66" s="308" t="s">
        <v>152</v>
      </c>
      <c r="B66" s="407"/>
    </row>
    <row r="67" spans="1:10" ht="21.95" hidden="1" customHeight="1">
      <c r="A67" s="308" t="s">
        <v>185</v>
      </c>
      <c r="B67" s="407"/>
    </row>
    <row r="68" spans="1:10" ht="21.95" hidden="1" customHeight="1">
      <c r="A68" s="308" t="s">
        <v>156</v>
      </c>
      <c r="B68" s="407"/>
    </row>
    <row r="69" spans="1:10" ht="21.95" hidden="1" customHeight="1">
      <c r="A69" s="308" t="s">
        <v>186</v>
      </c>
      <c r="B69" s="407"/>
    </row>
    <row r="70" spans="1:10" s="299" customFormat="1" ht="21.95" hidden="1" customHeight="1">
      <c r="A70" s="306" t="s">
        <v>187</v>
      </c>
      <c r="B70" s="406"/>
      <c r="C70" s="307"/>
      <c r="D70" s="307"/>
      <c r="E70" s="307"/>
      <c r="F70" s="307"/>
      <c r="G70" s="307"/>
      <c r="H70" s="307"/>
      <c r="I70" s="307"/>
      <c r="J70" s="307"/>
    </row>
    <row r="71" spans="1:10" ht="21.95" hidden="1" customHeight="1">
      <c r="A71" s="308" t="s">
        <v>188</v>
      </c>
      <c r="B71" s="407"/>
    </row>
    <row r="72" spans="1:10" s="299" customFormat="1" ht="21.95" hidden="1" customHeight="1">
      <c r="A72" s="306" t="s">
        <v>189</v>
      </c>
      <c r="B72" s="406"/>
      <c r="C72" s="307"/>
      <c r="D72" s="307"/>
      <c r="E72" s="307"/>
      <c r="F72" s="307"/>
      <c r="G72" s="307"/>
      <c r="H72" s="307"/>
      <c r="I72" s="307"/>
      <c r="J72" s="307"/>
    </row>
    <row r="73" spans="1:10" ht="21.95" hidden="1" customHeight="1">
      <c r="A73" s="308" t="s">
        <v>151</v>
      </c>
      <c r="B73" s="407"/>
    </row>
    <row r="74" spans="1:10" ht="21.95" hidden="1" customHeight="1">
      <c r="A74" s="308" t="s">
        <v>190</v>
      </c>
      <c r="B74" s="407"/>
    </row>
    <row r="75" spans="1:10" s="299" customFormat="1" ht="21.95" hidden="1" customHeight="1">
      <c r="A75" s="306" t="s">
        <v>191</v>
      </c>
      <c r="B75" s="406"/>
      <c r="C75" s="307"/>
      <c r="D75" s="307"/>
      <c r="E75" s="307"/>
      <c r="F75" s="307"/>
      <c r="G75" s="307"/>
      <c r="H75" s="307"/>
      <c r="I75" s="307"/>
      <c r="J75" s="307"/>
    </row>
    <row r="76" spans="1:10" ht="21.95" hidden="1" customHeight="1">
      <c r="A76" s="308" t="s">
        <v>151</v>
      </c>
      <c r="B76" s="407"/>
    </row>
    <row r="77" spans="1:10" ht="21.95" hidden="1" customHeight="1">
      <c r="A77" s="308" t="s">
        <v>152</v>
      </c>
      <c r="B77" s="407"/>
    </row>
    <row r="78" spans="1:10" ht="21.95" hidden="1" customHeight="1">
      <c r="A78" s="308" t="s">
        <v>192</v>
      </c>
      <c r="B78" s="407"/>
    </row>
    <row r="79" spans="1:10" s="299" customFormat="1" ht="21.95" hidden="1" customHeight="1">
      <c r="A79" s="306" t="s">
        <v>193</v>
      </c>
      <c r="B79" s="406"/>
      <c r="C79" s="307"/>
      <c r="D79" s="307"/>
      <c r="E79" s="307"/>
      <c r="F79" s="307"/>
      <c r="G79" s="307"/>
      <c r="H79" s="307"/>
      <c r="I79" s="307"/>
      <c r="J79" s="307"/>
    </row>
    <row r="80" spans="1:10" ht="21.95" hidden="1" customHeight="1">
      <c r="A80" s="308" t="s">
        <v>151</v>
      </c>
      <c r="B80" s="407"/>
    </row>
    <row r="81" spans="1:10" ht="21.95" hidden="1" customHeight="1">
      <c r="A81" s="308" t="s">
        <v>152</v>
      </c>
      <c r="B81" s="407"/>
    </row>
    <row r="82" spans="1:10" ht="21.95" hidden="1" customHeight="1">
      <c r="A82" s="308" t="s">
        <v>160</v>
      </c>
      <c r="B82" s="407"/>
    </row>
    <row r="83" spans="1:10" ht="21.95" hidden="1" customHeight="1">
      <c r="A83" s="308" t="s">
        <v>156</v>
      </c>
      <c r="B83" s="407"/>
    </row>
    <row r="84" spans="1:10" ht="21.95" hidden="1" customHeight="1">
      <c r="A84" s="308" t="s">
        <v>194</v>
      </c>
      <c r="B84" s="407"/>
    </row>
    <row r="85" spans="1:10" s="299" customFormat="1" ht="21.95" hidden="1" customHeight="1">
      <c r="A85" s="306" t="s">
        <v>195</v>
      </c>
      <c r="B85" s="406"/>
      <c r="C85" s="307"/>
      <c r="D85" s="307"/>
      <c r="E85" s="307"/>
      <c r="F85" s="307"/>
      <c r="G85" s="307"/>
      <c r="H85" s="307"/>
      <c r="I85" s="307"/>
      <c r="J85" s="307"/>
    </row>
    <row r="86" spans="1:10" ht="21.95" hidden="1" customHeight="1">
      <c r="A86" s="308" t="s">
        <v>151</v>
      </c>
      <c r="B86" s="407"/>
    </row>
    <row r="87" spans="1:10" ht="21.95" hidden="1" customHeight="1">
      <c r="A87" s="308" t="s">
        <v>152</v>
      </c>
      <c r="B87" s="407"/>
    </row>
    <row r="88" spans="1:10" ht="21.95" hidden="1" customHeight="1">
      <c r="A88" s="308" t="s">
        <v>156</v>
      </c>
      <c r="B88" s="407"/>
    </row>
    <row r="89" spans="1:10" ht="21.95" hidden="1" customHeight="1">
      <c r="A89" s="308" t="s">
        <v>196</v>
      </c>
      <c r="B89" s="407"/>
    </row>
    <row r="90" spans="1:10" s="299" customFormat="1" ht="21.95" hidden="1" customHeight="1">
      <c r="A90" s="306" t="s">
        <v>197</v>
      </c>
      <c r="B90" s="406"/>
      <c r="C90" s="307"/>
      <c r="D90" s="307"/>
      <c r="E90" s="307"/>
      <c r="F90" s="307"/>
      <c r="G90" s="307"/>
      <c r="H90" s="307"/>
      <c r="I90" s="307"/>
      <c r="J90" s="307"/>
    </row>
    <row r="91" spans="1:10" ht="21.95" hidden="1" customHeight="1">
      <c r="A91" s="308" t="s">
        <v>151</v>
      </c>
      <c r="B91" s="407"/>
    </row>
    <row r="92" spans="1:10" ht="21.95" hidden="1" customHeight="1">
      <c r="A92" s="308" t="s">
        <v>152</v>
      </c>
      <c r="B92" s="407"/>
    </row>
    <row r="93" spans="1:10" ht="21.95" hidden="1" customHeight="1">
      <c r="A93" s="308" t="s">
        <v>156</v>
      </c>
      <c r="B93" s="407"/>
    </row>
    <row r="94" spans="1:10" s="299" customFormat="1" ht="21.95" customHeight="1">
      <c r="A94" s="306" t="s">
        <v>198</v>
      </c>
      <c r="B94" s="406">
        <f>B95+B96+B97+B98</f>
        <v>5.79</v>
      </c>
      <c r="C94" s="307"/>
      <c r="D94" s="307"/>
      <c r="E94" s="307"/>
      <c r="F94" s="307"/>
      <c r="G94" s="307"/>
      <c r="H94" s="307"/>
      <c r="I94" s="307"/>
      <c r="J94" s="307"/>
    </row>
    <row r="95" spans="1:10" ht="21.95" hidden="1" customHeight="1">
      <c r="A95" s="308" t="s">
        <v>151</v>
      </c>
      <c r="B95" s="407"/>
    </row>
    <row r="96" spans="1:10" ht="21.95" hidden="1" customHeight="1">
      <c r="A96" s="308" t="s">
        <v>152</v>
      </c>
      <c r="B96" s="407"/>
    </row>
    <row r="97" spans="1:10" ht="21.95" hidden="1" customHeight="1">
      <c r="A97" s="308" t="s">
        <v>156</v>
      </c>
      <c r="B97" s="407"/>
    </row>
    <row r="98" spans="1:10" ht="21.95" customHeight="1">
      <c r="A98" s="308" t="s">
        <v>199</v>
      </c>
      <c r="B98" s="407">
        <v>5.79</v>
      </c>
    </row>
    <row r="99" spans="1:10" s="299" customFormat="1" ht="21.95" hidden="1" customHeight="1">
      <c r="A99" s="306" t="s">
        <v>200</v>
      </c>
      <c r="B99" s="406"/>
      <c r="C99" s="307"/>
      <c r="D99" s="307"/>
      <c r="E99" s="307"/>
      <c r="F99" s="307"/>
      <c r="G99" s="307"/>
      <c r="H99" s="307"/>
      <c r="I99" s="307"/>
      <c r="J99" s="307"/>
    </row>
    <row r="100" spans="1:10" ht="21.95" hidden="1" customHeight="1">
      <c r="A100" s="308" t="s">
        <v>151</v>
      </c>
      <c r="B100" s="407"/>
    </row>
    <row r="101" spans="1:10" ht="21.95" hidden="1" customHeight="1">
      <c r="A101" s="308" t="s">
        <v>152</v>
      </c>
      <c r="B101" s="407"/>
    </row>
    <row r="102" spans="1:10" ht="21.95" hidden="1" customHeight="1">
      <c r="A102" s="308" t="s">
        <v>156</v>
      </c>
      <c r="B102" s="407"/>
    </row>
    <row r="103" spans="1:10" s="299" customFormat="1" ht="21.95" hidden="1" customHeight="1">
      <c r="A103" s="306" t="s">
        <v>201</v>
      </c>
      <c r="B103" s="406"/>
      <c r="C103" s="307"/>
      <c r="D103" s="307"/>
      <c r="E103" s="307"/>
      <c r="F103" s="307"/>
      <c r="G103" s="307"/>
      <c r="H103" s="307"/>
      <c r="I103" s="307"/>
      <c r="J103" s="307"/>
    </row>
    <row r="104" spans="1:10" ht="21.95" hidden="1" customHeight="1">
      <c r="A104" s="308" t="s">
        <v>151</v>
      </c>
      <c r="B104" s="407"/>
    </row>
    <row r="105" spans="1:10" ht="21.95" hidden="1" customHeight="1">
      <c r="A105" s="308" t="s">
        <v>152</v>
      </c>
      <c r="B105" s="407"/>
    </row>
    <row r="106" spans="1:10" ht="21.95" hidden="1" customHeight="1">
      <c r="A106" s="308" t="s">
        <v>156</v>
      </c>
      <c r="B106" s="407"/>
    </row>
    <row r="107" spans="1:10" ht="21.95" hidden="1" customHeight="1">
      <c r="A107" s="308" t="s">
        <v>202</v>
      </c>
      <c r="B107" s="407"/>
    </row>
    <row r="108" spans="1:10" s="299" customFormat="1" ht="21.95" hidden="1" customHeight="1">
      <c r="A108" s="306" t="s">
        <v>203</v>
      </c>
      <c r="B108" s="406"/>
      <c r="C108" s="307"/>
      <c r="D108" s="307"/>
      <c r="E108" s="307"/>
      <c r="F108" s="307"/>
      <c r="G108" s="307"/>
      <c r="H108" s="307"/>
      <c r="I108" s="307"/>
      <c r="J108" s="307"/>
    </row>
    <row r="109" spans="1:10" ht="21.95" hidden="1" customHeight="1">
      <c r="A109" s="308" t="s">
        <v>151</v>
      </c>
      <c r="B109" s="407"/>
    </row>
    <row r="110" spans="1:10" ht="21.95" hidden="1" customHeight="1">
      <c r="A110" s="308" t="s">
        <v>152</v>
      </c>
      <c r="B110" s="407"/>
    </row>
    <row r="111" spans="1:10" s="299" customFormat="1" ht="21.95" hidden="1" customHeight="1">
      <c r="A111" s="306" t="s">
        <v>204</v>
      </c>
      <c r="B111" s="406"/>
      <c r="C111" s="307"/>
      <c r="D111" s="307"/>
      <c r="E111" s="307"/>
      <c r="F111" s="307"/>
      <c r="G111" s="307"/>
      <c r="H111" s="307"/>
      <c r="I111" s="307"/>
      <c r="J111" s="307"/>
    </row>
    <row r="112" spans="1:10" ht="21.95" hidden="1" customHeight="1">
      <c r="A112" s="308" t="s">
        <v>151</v>
      </c>
      <c r="B112" s="407"/>
    </row>
    <row r="113" spans="1:10" ht="21.95" hidden="1" customHeight="1">
      <c r="A113" s="308" t="s">
        <v>152</v>
      </c>
      <c r="B113" s="407"/>
    </row>
    <row r="114" spans="1:10" s="299" customFormat="1" ht="21.95" hidden="1" customHeight="1">
      <c r="A114" s="306" t="s">
        <v>205</v>
      </c>
      <c r="B114" s="406">
        <f>B115+B116+B117+B118</f>
        <v>0</v>
      </c>
      <c r="C114" s="307"/>
      <c r="D114" s="307"/>
      <c r="E114" s="307"/>
      <c r="F114" s="307"/>
      <c r="G114" s="307"/>
      <c r="H114" s="307"/>
      <c r="I114" s="307"/>
      <c r="J114" s="307"/>
    </row>
    <row r="115" spans="1:10" ht="21.95" hidden="1" customHeight="1">
      <c r="A115" s="308" t="s">
        <v>152</v>
      </c>
      <c r="B115" s="407"/>
    </row>
    <row r="116" spans="1:10" ht="21.95" hidden="1" customHeight="1">
      <c r="A116" s="308" t="s">
        <v>206</v>
      </c>
      <c r="B116" s="407"/>
    </row>
    <row r="117" spans="1:10" ht="21.95" hidden="1" customHeight="1">
      <c r="A117" s="308" t="s">
        <v>207</v>
      </c>
      <c r="B117" s="407"/>
    </row>
    <row r="118" spans="1:10" ht="21.95" hidden="1" customHeight="1">
      <c r="A118" s="308" t="s">
        <v>208</v>
      </c>
      <c r="B118" s="407"/>
    </row>
    <row r="119" spans="1:10" s="299" customFormat="1" ht="21.95" hidden="1" customHeight="1">
      <c r="A119" s="306" t="s">
        <v>209</v>
      </c>
      <c r="B119" s="406"/>
      <c r="C119" s="307"/>
      <c r="D119" s="307"/>
      <c r="E119" s="307"/>
      <c r="F119" s="307"/>
      <c r="G119" s="307"/>
      <c r="H119" s="307"/>
      <c r="I119" s="307"/>
      <c r="J119" s="307"/>
    </row>
    <row r="120" spans="1:10" ht="21.95" hidden="1" customHeight="1">
      <c r="A120" s="308" t="s">
        <v>210</v>
      </c>
      <c r="B120" s="407"/>
    </row>
    <row r="121" spans="1:10" s="299" customFormat="1" ht="21.95" customHeight="1">
      <c r="A121" s="306" t="s">
        <v>211</v>
      </c>
      <c r="B121" s="406">
        <f>B122+B125</f>
        <v>0.44</v>
      </c>
      <c r="C121" s="307"/>
      <c r="D121" s="307"/>
      <c r="E121" s="307"/>
      <c r="F121" s="307"/>
      <c r="G121" s="307"/>
      <c r="H121" s="307"/>
      <c r="I121" s="307"/>
      <c r="J121" s="307"/>
    </row>
    <row r="122" spans="1:10" s="299" customFormat="1" ht="21.95" hidden="1" customHeight="1">
      <c r="A122" s="306" t="s">
        <v>212</v>
      </c>
      <c r="B122" s="406"/>
      <c r="C122" s="307"/>
      <c r="D122" s="307"/>
      <c r="E122" s="307"/>
      <c r="F122" s="307"/>
      <c r="G122" s="307"/>
      <c r="H122" s="307"/>
      <c r="I122" s="307"/>
      <c r="J122" s="307"/>
    </row>
    <row r="123" spans="1:10" ht="21.95" hidden="1" customHeight="1">
      <c r="A123" s="308" t="s">
        <v>213</v>
      </c>
      <c r="B123" s="407"/>
    </row>
    <row r="124" spans="1:10" ht="21.95" hidden="1" customHeight="1">
      <c r="A124" s="308" t="s">
        <v>214</v>
      </c>
      <c r="B124" s="407"/>
    </row>
    <row r="125" spans="1:10" s="299" customFormat="1" ht="21.95" customHeight="1">
      <c r="A125" s="306" t="s">
        <v>215</v>
      </c>
      <c r="B125" s="406">
        <f>B126</f>
        <v>0.44</v>
      </c>
      <c r="C125" s="307"/>
      <c r="D125" s="307"/>
      <c r="E125" s="307"/>
      <c r="F125" s="307"/>
      <c r="G125" s="307"/>
      <c r="H125" s="307"/>
      <c r="I125" s="307"/>
      <c r="J125" s="307"/>
    </row>
    <row r="126" spans="1:10" ht="21.95" customHeight="1">
      <c r="A126" s="308" t="s">
        <v>216</v>
      </c>
      <c r="B126" s="407">
        <v>0.44</v>
      </c>
    </row>
    <row r="127" spans="1:10" s="299" customFormat="1" ht="21.95" hidden="1" customHeight="1">
      <c r="A127" s="306" t="s">
        <v>217</v>
      </c>
      <c r="B127" s="406"/>
      <c r="C127" s="307"/>
      <c r="D127" s="307"/>
      <c r="E127" s="307"/>
      <c r="F127" s="307"/>
      <c r="G127" s="307"/>
      <c r="H127" s="307"/>
      <c r="I127" s="307"/>
      <c r="J127" s="307"/>
    </row>
    <row r="128" spans="1:10" s="299" customFormat="1" ht="21.95" hidden="1" customHeight="1">
      <c r="A128" s="306" t="s">
        <v>218</v>
      </c>
      <c r="B128" s="406"/>
      <c r="C128" s="307"/>
      <c r="D128" s="307"/>
      <c r="E128" s="307"/>
      <c r="F128" s="307"/>
      <c r="G128" s="307"/>
      <c r="H128" s="307"/>
      <c r="I128" s="307"/>
      <c r="J128" s="307"/>
    </row>
    <row r="129" spans="1:10" ht="21.95" hidden="1" customHeight="1">
      <c r="A129" s="308" t="s">
        <v>219</v>
      </c>
      <c r="B129" s="407"/>
    </row>
    <row r="130" spans="1:10" s="299" customFormat="1" ht="21.95" hidden="1" customHeight="1">
      <c r="A130" s="306" t="s">
        <v>220</v>
      </c>
      <c r="B130" s="406"/>
      <c r="C130" s="307"/>
      <c r="D130" s="307"/>
      <c r="E130" s="307"/>
      <c r="F130" s="307"/>
      <c r="G130" s="307"/>
      <c r="H130" s="307"/>
      <c r="I130" s="307"/>
      <c r="J130" s="307"/>
    </row>
    <row r="131" spans="1:10" ht="21.95" hidden="1" customHeight="1">
      <c r="A131" s="308" t="s">
        <v>151</v>
      </c>
      <c r="B131" s="407"/>
    </row>
    <row r="132" spans="1:10" ht="21.95" hidden="1" customHeight="1">
      <c r="A132" s="308" t="s">
        <v>152</v>
      </c>
      <c r="B132" s="407"/>
    </row>
    <row r="133" spans="1:10" ht="21.95" hidden="1" customHeight="1">
      <c r="A133" s="308" t="s">
        <v>173</v>
      </c>
      <c r="B133" s="407"/>
    </row>
    <row r="134" spans="1:10" ht="21.95" hidden="1" customHeight="1">
      <c r="A134" s="308" t="s">
        <v>221</v>
      </c>
      <c r="B134" s="407"/>
    </row>
    <row r="135" spans="1:10" ht="21.95" hidden="1" customHeight="1">
      <c r="A135" s="308" t="s">
        <v>222</v>
      </c>
      <c r="B135" s="407"/>
    </row>
    <row r="136" spans="1:10" s="299" customFormat="1" ht="21.95" hidden="1" customHeight="1">
      <c r="A136" s="306" t="s">
        <v>223</v>
      </c>
      <c r="B136" s="406"/>
      <c r="C136" s="307"/>
      <c r="D136" s="307"/>
      <c r="E136" s="307"/>
      <c r="F136" s="307"/>
      <c r="G136" s="307"/>
      <c r="H136" s="307"/>
      <c r="I136" s="307"/>
      <c r="J136" s="307"/>
    </row>
    <row r="137" spans="1:10" ht="21.95" hidden="1" customHeight="1">
      <c r="A137" s="308" t="s">
        <v>224</v>
      </c>
      <c r="B137" s="407"/>
    </row>
    <row r="138" spans="1:10" s="299" customFormat="1" ht="21.95" hidden="1" customHeight="1">
      <c r="A138" s="306" t="s">
        <v>225</v>
      </c>
      <c r="B138" s="406"/>
      <c r="C138" s="307"/>
      <c r="D138" s="307"/>
      <c r="E138" s="307"/>
      <c r="F138" s="307"/>
      <c r="G138" s="307"/>
      <c r="H138" s="307"/>
      <c r="I138" s="307"/>
      <c r="J138" s="307"/>
    </row>
    <row r="139" spans="1:10" ht="21.95" hidden="1" customHeight="1">
      <c r="A139" s="308" t="s">
        <v>151</v>
      </c>
      <c r="B139" s="407"/>
    </row>
    <row r="140" spans="1:10" ht="21.95" hidden="1" customHeight="1">
      <c r="A140" s="308" t="s">
        <v>152</v>
      </c>
      <c r="B140" s="407"/>
    </row>
    <row r="141" spans="1:10" ht="21.95" hidden="1" customHeight="1">
      <c r="A141" s="308" t="s">
        <v>226</v>
      </c>
      <c r="B141" s="407"/>
    </row>
    <row r="142" spans="1:10" ht="21.95" hidden="1" customHeight="1">
      <c r="A142" s="308" t="s">
        <v>227</v>
      </c>
      <c r="B142" s="407"/>
    </row>
    <row r="143" spans="1:10" ht="21.95" hidden="1" customHeight="1">
      <c r="A143" s="308" t="s">
        <v>228</v>
      </c>
      <c r="B143" s="407"/>
    </row>
    <row r="144" spans="1:10" ht="21.95" hidden="1" customHeight="1">
      <c r="A144" s="308" t="s">
        <v>229</v>
      </c>
      <c r="B144" s="407"/>
    </row>
    <row r="145" spans="1:10" ht="21.95" hidden="1" customHeight="1">
      <c r="A145" s="308" t="s">
        <v>230</v>
      </c>
      <c r="B145" s="407"/>
    </row>
    <row r="146" spans="1:10" ht="21.95" hidden="1" customHeight="1">
      <c r="A146" s="308" t="s">
        <v>231</v>
      </c>
      <c r="B146" s="407"/>
    </row>
    <row r="147" spans="1:10" ht="21.95" hidden="1" customHeight="1">
      <c r="A147" s="308" t="s">
        <v>232</v>
      </c>
      <c r="B147" s="407"/>
    </row>
    <row r="148" spans="1:10" ht="21.95" hidden="1" customHeight="1">
      <c r="A148" s="308" t="s">
        <v>233</v>
      </c>
      <c r="B148" s="407"/>
    </row>
    <row r="149" spans="1:10" ht="21.95" hidden="1" customHeight="1">
      <c r="A149" s="308" t="s">
        <v>156</v>
      </c>
      <c r="B149" s="407"/>
    </row>
    <row r="150" spans="1:10" ht="21.95" hidden="1" customHeight="1">
      <c r="A150" s="308" t="s">
        <v>234</v>
      </c>
      <c r="B150" s="407"/>
    </row>
    <row r="151" spans="1:10" s="299" customFormat="1" ht="21.95" hidden="1" customHeight="1">
      <c r="A151" s="306" t="s">
        <v>235</v>
      </c>
      <c r="B151" s="406"/>
      <c r="C151" s="307"/>
      <c r="D151" s="307"/>
      <c r="E151" s="307"/>
      <c r="F151" s="307"/>
      <c r="G151" s="307"/>
      <c r="H151" s="307"/>
      <c r="I151" s="307"/>
      <c r="J151" s="307"/>
    </row>
    <row r="152" spans="1:10" ht="21.95" hidden="1" customHeight="1">
      <c r="A152" s="308" t="s">
        <v>236</v>
      </c>
      <c r="B152" s="407"/>
    </row>
    <row r="153" spans="1:10" s="299" customFormat="1" ht="21.95" hidden="1" customHeight="1">
      <c r="A153" s="306" t="s">
        <v>237</v>
      </c>
      <c r="B153" s="406"/>
      <c r="C153" s="307"/>
      <c r="D153" s="307"/>
      <c r="E153" s="307"/>
      <c r="F153" s="307"/>
      <c r="G153" s="307"/>
      <c r="H153" s="307"/>
      <c r="I153" s="307"/>
      <c r="J153" s="307"/>
    </row>
    <row r="154" spans="1:10" s="299" customFormat="1" ht="21.95" hidden="1" customHeight="1">
      <c r="A154" s="306" t="s">
        <v>238</v>
      </c>
      <c r="B154" s="406"/>
      <c r="C154" s="307"/>
      <c r="D154" s="307"/>
      <c r="E154" s="307"/>
      <c r="F154" s="307"/>
      <c r="G154" s="307"/>
      <c r="H154" s="307"/>
      <c r="I154" s="307"/>
      <c r="J154" s="307"/>
    </row>
    <row r="155" spans="1:10" ht="21.95" hidden="1" customHeight="1">
      <c r="A155" s="308" t="s">
        <v>151</v>
      </c>
      <c r="B155" s="407"/>
    </row>
    <row r="156" spans="1:10" ht="21.95" hidden="1" customHeight="1">
      <c r="A156" s="308" t="s">
        <v>152</v>
      </c>
      <c r="B156" s="407"/>
    </row>
    <row r="157" spans="1:10" ht="21.95" hidden="1" customHeight="1">
      <c r="A157" s="308" t="s">
        <v>239</v>
      </c>
      <c r="B157" s="407"/>
    </row>
    <row r="158" spans="1:10" s="299" customFormat="1" ht="21.95" hidden="1" customHeight="1">
      <c r="A158" s="306" t="s">
        <v>240</v>
      </c>
      <c r="B158" s="406"/>
      <c r="C158" s="307"/>
      <c r="D158" s="307"/>
      <c r="E158" s="307"/>
      <c r="F158" s="307"/>
      <c r="G158" s="307"/>
      <c r="H158" s="307"/>
      <c r="I158" s="307"/>
      <c r="J158" s="307"/>
    </row>
    <row r="159" spans="1:10" ht="21.95" hidden="1" customHeight="1">
      <c r="A159" s="308" t="s">
        <v>241</v>
      </c>
      <c r="B159" s="407"/>
    </row>
    <row r="160" spans="1:10" ht="21.95" hidden="1" customHeight="1">
      <c r="A160" s="308" t="s">
        <v>242</v>
      </c>
      <c r="B160" s="407"/>
    </row>
    <row r="161" spans="1:10" ht="21.95" hidden="1" customHeight="1">
      <c r="A161" s="308" t="s">
        <v>243</v>
      </c>
      <c r="B161" s="407"/>
    </row>
    <row r="162" spans="1:10" ht="21.95" hidden="1" customHeight="1">
      <c r="A162" s="308" t="s">
        <v>244</v>
      </c>
      <c r="B162" s="407"/>
    </row>
    <row r="163" spans="1:10" ht="21.95" hidden="1" customHeight="1">
      <c r="A163" s="308" t="s">
        <v>245</v>
      </c>
      <c r="B163" s="407"/>
    </row>
    <row r="164" spans="1:10" s="299" customFormat="1" ht="21.95" hidden="1" customHeight="1">
      <c r="A164" s="306" t="s">
        <v>246</v>
      </c>
      <c r="B164" s="406"/>
      <c r="C164" s="307"/>
      <c r="D164" s="307"/>
      <c r="E164" s="307"/>
      <c r="F164" s="307"/>
      <c r="G164" s="307"/>
      <c r="H164" s="307"/>
      <c r="I164" s="307"/>
      <c r="J164" s="307"/>
    </row>
    <row r="165" spans="1:10" ht="21.95" hidden="1" customHeight="1">
      <c r="A165" s="308" t="s">
        <v>247</v>
      </c>
      <c r="B165" s="407"/>
    </row>
    <row r="166" spans="1:10" ht="21.95" hidden="1" customHeight="1">
      <c r="A166" s="308" t="s">
        <v>248</v>
      </c>
      <c r="B166" s="407"/>
    </row>
    <row r="167" spans="1:10" s="299" customFormat="1" ht="21.95" hidden="1" customHeight="1">
      <c r="A167" s="306" t="s">
        <v>249</v>
      </c>
      <c r="B167" s="406"/>
      <c r="C167" s="307"/>
      <c r="D167" s="307"/>
      <c r="E167" s="307"/>
      <c r="F167" s="307"/>
      <c r="G167" s="307"/>
      <c r="H167" s="307"/>
      <c r="I167" s="307"/>
      <c r="J167" s="307"/>
    </row>
    <row r="168" spans="1:10" ht="21.95" hidden="1" customHeight="1">
      <c r="A168" s="308" t="s">
        <v>250</v>
      </c>
      <c r="B168" s="407"/>
    </row>
    <row r="169" spans="1:10" ht="21.95" hidden="1" customHeight="1">
      <c r="A169" s="308" t="s">
        <v>251</v>
      </c>
      <c r="B169" s="407"/>
    </row>
    <row r="170" spans="1:10" s="299" customFormat="1" ht="21.95" hidden="1" customHeight="1">
      <c r="A170" s="306" t="s">
        <v>252</v>
      </c>
      <c r="B170" s="406"/>
      <c r="C170" s="307"/>
      <c r="D170" s="307"/>
      <c r="E170" s="307"/>
      <c r="F170" s="307"/>
      <c r="G170" s="307"/>
      <c r="H170" s="307"/>
      <c r="I170" s="307"/>
      <c r="J170" s="307"/>
    </row>
    <row r="171" spans="1:10" ht="21.95" hidden="1" customHeight="1">
      <c r="A171" s="308" t="s">
        <v>253</v>
      </c>
      <c r="B171" s="407"/>
    </row>
    <row r="172" spans="1:10" ht="21.95" hidden="1" customHeight="1">
      <c r="A172" s="308" t="s">
        <v>254</v>
      </c>
      <c r="B172" s="407"/>
    </row>
    <row r="173" spans="1:10" s="299" customFormat="1" ht="21.95" hidden="1" customHeight="1">
      <c r="A173" s="306" t="s">
        <v>255</v>
      </c>
      <c r="B173" s="406"/>
      <c r="C173" s="307"/>
      <c r="D173" s="307"/>
      <c r="E173" s="307"/>
      <c r="F173" s="307"/>
      <c r="G173" s="307"/>
      <c r="H173" s="307"/>
      <c r="I173" s="307"/>
      <c r="J173" s="307"/>
    </row>
    <row r="174" spans="1:10" ht="21.95" hidden="1" customHeight="1">
      <c r="A174" s="308" t="s">
        <v>256</v>
      </c>
      <c r="B174" s="407"/>
    </row>
    <row r="175" spans="1:10" ht="21.95" hidden="1" customHeight="1">
      <c r="A175" s="308" t="s">
        <v>257</v>
      </c>
      <c r="B175" s="407"/>
    </row>
    <row r="176" spans="1:10" s="299" customFormat="1" ht="21.95" hidden="1" customHeight="1">
      <c r="A176" s="306" t="s">
        <v>258</v>
      </c>
      <c r="B176" s="406"/>
      <c r="C176" s="307"/>
      <c r="D176" s="307"/>
      <c r="E176" s="307"/>
      <c r="F176" s="307"/>
      <c r="G176" s="307"/>
      <c r="H176" s="307"/>
      <c r="I176" s="307"/>
      <c r="J176" s="307"/>
    </row>
    <row r="177" spans="1:10" ht="21.95" hidden="1" customHeight="1">
      <c r="A177" s="308" t="s">
        <v>259</v>
      </c>
      <c r="B177" s="407"/>
    </row>
    <row r="178" spans="1:10" s="299" customFormat="1" ht="21.95" hidden="1" customHeight="1">
      <c r="A178" s="306" t="s">
        <v>260</v>
      </c>
      <c r="B178" s="406">
        <f>B179+B182+B185+B187+B193</f>
        <v>0</v>
      </c>
      <c r="C178" s="307"/>
      <c r="D178" s="307"/>
      <c r="E178" s="307"/>
      <c r="F178" s="307"/>
      <c r="G178" s="307"/>
      <c r="H178" s="307"/>
      <c r="I178" s="307"/>
      <c r="J178" s="307"/>
    </row>
    <row r="179" spans="1:10" s="299" customFormat="1" ht="21.95" hidden="1" customHeight="1">
      <c r="A179" s="306" t="s">
        <v>261</v>
      </c>
      <c r="B179" s="406"/>
      <c r="C179" s="307"/>
      <c r="D179" s="307"/>
      <c r="E179" s="307"/>
      <c r="F179" s="307"/>
      <c r="G179" s="307"/>
      <c r="H179" s="307"/>
      <c r="I179" s="307"/>
      <c r="J179" s="307"/>
    </row>
    <row r="180" spans="1:10" ht="21.95" hidden="1" customHeight="1">
      <c r="A180" s="308" t="s">
        <v>151</v>
      </c>
      <c r="B180" s="407"/>
    </row>
    <row r="181" spans="1:10" ht="21.95" hidden="1" customHeight="1">
      <c r="A181" s="308" t="s">
        <v>152</v>
      </c>
      <c r="B181" s="407"/>
    </row>
    <row r="182" spans="1:10" s="299" customFormat="1" ht="21.95" hidden="1" customHeight="1">
      <c r="A182" s="306" t="s">
        <v>262</v>
      </c>
      <c r="B182" s="406"/>
      <c r="C182" s="307"/>
      <c r="D182" s="307"/>
      <c r="E182" s="307"/>
      <c r="F182" s="307"/>
      <c r="G182" s="307"/>
      <c r="H182" s="307"/>
      <c r="I182" s="307"/>
      <c r="J182" s="307"/>
    </row>
    <row r="183" spans="1:10" ht="21.95" hidden="1" customHeight="1">
      <c r="A183" s="308" t="s">
        <v>263</v>
      </c>
      <c r="B183" s="407"/>
    </row>
    <row r="184" spans="1:10" ht="21.95" hidden="1" customHeight="1">
      <c r="A184" s="308" t="s">
        <v>264</v>
      </c>
      <c r="B184" s="407"/>
    </row>
    <row r="185" spans="1:10" s="299" customFormat="1" ht="21.95" hidden="1" customHeight="1">
      <c r="A185" s="306" t="s">
        <v>265</v>
      </c>
      <c r="B185" s="406"/>
      <c r="C185" s="307"/>
      <c r="D185" s="307"/>
      <c r="E185" s="307"/>
      <c r="F185" s="307"/>
      <c r="G185" s="307"/>
      <c r="H185" s="307"/>
      <c r="I185" s="307"/>
      <c r="J185" s="307"/>
    </row>
    <row r="186" spans="1:10" ht="21.95" hidden="1" customHeight="1">
      <c r="A186" s="308" t="s">
        <v>266</v>
      </c>
      <c r="B186" s="407"/>
    </row>
    <row r="187" spans="1:10" s="299" customFormat="1" ht="21.95" hidden="1" customHeight="1">
      <c r="A187" s="306" t="s">
        <v>267</v>
      </c>
      <c r="B187" s="406">
        <f>B188+B189+B190+B191+B192</f>
        <v>0</v>
      </c>
      <c r="C187" s="307"/>
      <c r="D187" s="307"/>
      <c r="E187" s="307"/>
      <c r="F187" s="307"/>
      <c r="G187" s="307"/>
      <c r="H187" s="307"/>
      <c r="I187" s="307"/>
      <c r="J187" s="307"/>
    </row>
    <row r="188" spans="1:10" ht="21.95" hidden="1" customHeight="1">
      <c r="A188" s="308" t="s">
        <v>268</v>
      </c>
      <c r="B188" s="407"/>
    </row>
    <row r="189" spans="1:10" ht="21.95" hidden="1" customHeight="1">
      <c r="A189" s="308" t="s">
        <v>269</v>
      </c>
      <c r="B189" s="407"/>
    </row>
    <row r="190" spans="1:10" ht="21.95" hidden="1" customHeight="1">
      <c r="A190" s="308" t="s">
        <v>270</v>
      </c>
      <c r="B190" s="407"/>
    </row>
    <row r="191" spans="1:10" ht="21.95" hidden="1" customHeight="1">
      <c r="A191" s="308" t="s">
        <v>271</v>
      </c>
      <c r="B191" s="407"/>
    </row>
    <row r="192" spans="1:10" ht="21.95" hidden="1" customHeight="1">
      <c r="A192" s="308" t="s">
        <v>272</v>
      </c>
      <c r="B192" s="407"/>
    </row>
    <row r="193" spans="1:10" s="299" customFormat="1" ht="21.95" hidden="1" customHeight="1">
      <c r="A193" s="306" t="s">
        <v>273</v>
      </c>
      <c r="B193" s="406"/>
      <c r="C193" s="307"/>
      <c r="D193" s="307"/>
      <c r="E193" s="307"/>
      <c r="F193" s="307"/>
      <c r="G193" s="307"/>
      <c r="H193" s="307"/>
      <c r="I193" s="307"/>
      <c r="J193" s="307"/>
    </row>
    <row r="194" spans="1:10" ht="21.95" hidden="1" customHeight="1">
      <c r="A194" s="308" t="s">
        <v>274</v>
      </c>
      <c r="B194" s="407"/>
    </row>
    <row r="195" spans="1:10" s="299" customFormat="1" ht="21.95" customHeight="1">
      <c r="A195" s="306" t="s">
        <v>275</v>
      </c>
      <c r="B195" s="406">
        <f>B196+B207+B210+B216+B218+B222</f>
        <v>140.19</v>
      </c>
      <c r="C195" s="307"/>
      <c r="D195" s="307"/>
      <c r="E195" s="307"/>
      <c r="F195" s="307"/>
      <c r="G195" s="307"/>
      <c r="H195" s="307"/>
      <c r="I195" s="307"/>
      <c r="J195" s="307"/>
    </row>
    <row r="196" spans="1:10" s="299" customFormat="1" ht="21.95" customHeight="1">
      <c r="A196" s="306" t="s">
        <v>276</v>
      </c>
      <c r="B196" s="406">
        <f>B197+B198+B199+B200+B201+B202+B203+B204+B205+B206</f>
        <v>140.19</v>
      </c>
      <c r="C196" s="307"/>
      <c r="D196" s="307"/>
      <c r="E196" s="307"/>
      <c r="F196" s="307"/>
      <c r="G196" s="307"/>
      <c r="H196" s="307"/>
      <c r="I196" s="307"/>
      <c r="J196" s="307"/>
    </row>
    <row r="197" spans="1:10" ht="21.95" hidden="1" customHeight="1">
      <c r="A197" s="308" t="s">
        <v>151</v>
      </c>
      <c r="B197" s="407"/>
    </row>
    <row r="198" spans="1:10" ht="21.95" hidden="1" customHeight="1">
      <c r="A198" s="308" t="s">
        <v>152</v>
      </c>
      <c r="B198" s="407"/>
    </row>
    <row r="199" spans="1:10" ht="21.95" hidden="1" customHeight="1">
      <c r="A199" s="308" t="s">
        <v>277</v>
      </c>
      <c r="B199" s="407"/>
    </row>
    <row r="200" spans="1:10" ht="21.95" hidden="1" customHeight="1">
      <c r="A200" s="308" t="s">
        <v>278</v>
      </c>
      <c r="B200" s="407"/>
    </row>
    <row r="201" spans="1:10" ht="21.95" customHeight="1">
      <c r="A201" s="308" t="s">
        <v>279</v>
      </c>
      <c r="B201" s="407">
        <v>12.29</v>
      </c>
    </row>
    <row r="202" spans="1:10" ht="21.95" customHeight="1">
      <c r="A202" s="308" t="s">
        <v>280</v>
      </c>
      <c r="B202" s="407">
        <v>127.9</v>
      </c>
    </row>
    <row r="203" spans="1:10" ht="21.95" hidden="1" customHeight="1">
      <c r="A203" s="308" t="s">
        <v>281</v>
      </c>
      <c r="B203" s="407"/>
    </row>
    <row r="204" spans="1:10" ht="21.95" hidden="1" customHeight="1">
      <c r="A204" s="308" t="s">
        <v>282</v>
      </c>
      <c r="B204" s="407"/>
    </row>
    <row r="205" spans="1:10" ht="21.95" hidden="1" customHeight="1">
      <c r="A205" s="308" t="s">
        <v>283</v>
      </c>
      <c r="B205" s="407"/>
    </row>
    <row r="206" spans="1:10" ht="21.95" hidden="1" customHeight="1">
      <c r="A206" s="308" t="s">
        <v>284</v>
      </c>
      <c r="B206" s="407"/>
    </row>
    <row r="207" spans="1:10" s="299" customFormat="1" ht="21.95" hidden="1" customHeight="1">
      <c r="A207" s="306" t="s">
        <v>285</v>
      </c>
      <c r="B207" s="406"/>
      <c r="C207" s="307"/>
      <c r="D207" s="307"/>
      <c r="E207" s="307"/>
      <c r="F207" s="307"/>
      <c r="G207" s="307"/>
      <c r="H207" s="307"/>
      <c r="I207" s="307"/>
      <c r="J207" s="307"/>
    </row>
    <row r="208" spans="1:10" ht="21.95" hidden="1" customHeight="1">
      <c r="A208" s="308" t="s">
        <v>286</v>
      </c>
      <c r="B208" s="407"/>
    </row>
    <row r="209" spans="1:10" ht="21.95" hidden="1" customHeight="1">
      <c r="A209" s="308" t="s">
        <v>287</v>
      </c>
      <c r="B209" s="407"/>
    </row>
    <row r="210" spans="1:10" s="299" customFormat="1" ht="21.95" hidden="1" customHeight="1">
      <c r="A210" s="306" t="s">
        <v>288</v>
      </c>
      <c r="B210" s="406"/>
      <c r="C210" s="307"/>
      <c r="D210" s="307"/>
      <c r="E210" s="307"/>
      <c r="F210" s="307"/>
      <c r="G210" s="307"/>
      <c r="H210" s="307"/>
      <c r="I210" s="307"/>
      <c r="J210" s="307"/>
    </row>
    <row r="211" spans="1:10" ht="21.95" hidden="1" customHeight="1">
      <c r="A211" s="308" t="s">
        <v>289</v>
      </c>
      <c r="B211" s="407"/>
    </row>
    <row r="212" spans="1:10" ht="21.95" hidden="1" customHeight="1">
      <c r="A212" s="308" t="s">
        <v>290</v>
      </c>
      <c r="B212" s="407"/>
    </row>
    <row r="213" spans="1:10" ht="21.95" hidden="1" customHeight="1">
      <c r="A213" s="308" t="s">
        <v>291</v>
      </c>
      <c r="B213" s="407"/>
    </row>
    <row r="214" spans="1:10" ht="21.95" hidden="1" customHeight="1">
      <c r="A214" s="308" t="s">
        <v>292</v>
      </c>
      <c r="B214" s="407"/>
    </row>
    <row r="215" spans="1:10" ht="21.95" hidden="1" customHeight="1">
      <c r="A215" s="308" t="s">
        <v>293</v>
      </c>
      <c r="B215" s="407"/>
    </row>
    <row r="216" spans="1:10" s="299" customFormat="1" ht="21.95" hidden="1" customHeight="1">
      <c r="A216" s="306" t="s">
        <v>294</v>
      </c>
      <c r="B216" s="406"/>
      <c r="C216" s="307"/>
      <c r="D216" s="307"/>
      <c r="E216" s="307"/>
      <c r="F216" s="307"/>
      <c r="G216" s="307"/>
      <c r="H216" s="307"/>
      <c r="I216" s="307"/>
      <c r="J216" s="307"/>
    </row>
    <row r="217" spans="1:10" ht="21.95" hidden="1" customHeight="1">
      <c r="A217" s="308" t="s">
        <v>295</v>
      </c>
      <c r="B217" s="407"/>
    </row>
    <row r="218" spans="1:10" s="299" customFormat="1" ht="21.95" hidden="1" customHeight="1">
      <c r="A218" s="306" t="s">
        <v>296</v>
      </c>
      <c r="B218" s="406"/>
      <c r="C218" s="307"/>
      <c r="D218" s="307"/>
      <c r="E218" s="307"/>
      <c r="F218" s="307"/>
      <c r="G218" s="307"/>
      <c r="H218" s="307"/>
      <c r="I218" s="307"/>
      <c r="J218" s="307"/>
    </row>
    <row r="219" spans="1:10" ht="21.95" hidden="1" customHeight="1">
      <c r="A219" s="308" t="s">
        <v>297</v>
      </c>
      <c r="B219" s="407"/>
    </row>
    <row r="220" spans="1:10" ht="21.95" hidden="1" customHeight="1">
      <c r="A220" s="308" t="s">
        <v>298</v>
      </c>
      <c r="B220" s="407"/>
    </row>
    <row r="221" spans="1:10" ht="21.95" hidden="1" customHeight="1">
      <c r="A221" s="308" t="s">
        <v>299</v>
      </c>
      <c r="B221" s="407"/>
    </row>
    <row r="222" spans="1:10" s="299" customFormat="1" ht="21.95" hidden="1" customHeight="1">
      <c r="A222" s="306" t="s">
        <v>300</v>
      </c>
      <c r="B222" s="406"/>
      <c r="C222" s="307"/>
      <c r="D222" s="307"/>
      <c r="E222" s="307"/>
      <c r="F222" s="307"/>
      <c r="G222" s="307"/>
      <c r="H222" s="307"/>
      <c r="I222" s="307"/>
      <c r="J222" s="307"/>
    </row>
    <row r="223" spans="1:10" ht="21.95" hidden="1" customHeight="1">
      <c r="A223" s="308" t="s">
        <v>301</v>
      </c>
      <c r="B223" s="407"/>
    </row>
    <row r="224" spans="1:10" ht="21.95" hidden="1" customHeight="1">
      <c r="A224" s="308" t="s">
        <v>302</v>
      </c>
      <c r="B224" s="407"/>
    </row>
    <row r="225" spans="1:10" s="299" customFormat="1" ht="21.95" customHeight="1">
      <c r="A225" s="306" t="s">
        <v>303</v>
      </c>
      <c r="B225" s="406">
        <f>B226+B236+B243+B261+B268+B274+B279+B291+B294+B297</f>
        <v>880.19</v>
      </c>
      <c r="C225" s="307"/>
      <c r="D225" s="307"/>
      <c r="E225" s="307"/>
      <c r="F225" s="307"/>
      <c r="G225" s="307"/>
      <c r="H225" s="307"/>
      <c r="I225" s="307"/>
      <c r="J225" s="307"/>
    </row>
    <row r="226" spans="1:10" s="299" customFormat="1" ht="21.95" customHeight="1">
      <c r="A226" s="306" t="s">
        <v>304</v>
      </c>
      <c r="B226" s="406">
        <f>B227+B228+B229+B230+B231+B232+B233+B234+B235</f>
        <v>69.709999999999994</v>
      </c>
      <c r="C226" s="307"/>
      <c r="D226" s="307"/>
      <c r="E226" s="307"/>
      <c r="F226" s="307"/>
      <c r="G226" s="307"/>
      <c r="H226" s="307"/>
      <c r="I226" s="307"/>
      <c r="J226" s="307"/>
    </row>
    <row r="227" spans="1:10" ht="21.95" hidden="1" customHeight="1">
      <c r="A227" s="308" t="s">
        <v>151</v>
      </c>
      <c r="B227" s="407"/>
    </row>
    <row r="228" spans="1:10" ht="21.95" hidden="1" customHeight="1">
      <c r="A228" s="308" t="s">
        <v>152</v>
      </c>
      <c r="B228" s="407"/>
    </row>
    <row r="229" spans="1:10" ht="21.95" hidden="1" customHeight="1">
      <c r="A229" s="308" t="s">
        <v>305</v>
      </c>
      <c r="B229" s="407"/>
    </row>
    <row r="230" spans="1:10" ht="21.95" hidden="1" customHeight="1">
      <c r="A230" s="308" t="s">
        <v>306</v>
      </c>
      <c r="B230" s="407"/>
    </row>
    <row r="231" spans="1:10" ht="21.95" hidden="1" customHeight="1">
      <c r="A231" s="308" t="s">
        <v>173</v>
      </c>
      <c r="B231" s="407"/>
    </row>
    <row r="232" spans="1:10" ht="21.95" customHeight="1">
      <c r="A232" s="308" t="s">
        <v>307</v>
      </c>
      <c r="B232" s="407">
        <v>69.709999999999994</v>
      </c>
    </row>
    <row r="233" spans="1:10" ht="21.95" hidden="1" customHeight="1">
      <c r="A233" s="308" t="s">
        <v>308</v>
      </c>
      <c r="B233" s="407"/>
    </row>
    <row r="234" spans="1:10" ht="21.95" hidden="1" customHeight="1">
      <c r="A234" s="308" t="s">
        <v>309</v>
      </c>
      <c r="B234" s="407"/>
    </row>
    <row r="235" spans="1:10" ht="21.95" hidden="1" customHeight="1">
      <c r="A235" s="308" t="s">
        <v>310</v>
      </c>
      <c r="B235" s="407"/>
    </row>
    <row r="236" spans="1:10" s="299" customFormat="1" ht="21.95" customHeight="1">
      <c r="A236" s="306" t="s">
        <v>311</v>
      </c>
      <c r="B236" s="406">
        <f>B237+B238+B239+B240+B241+B242</f>
        <v>89.91</v>
      </c>
      <c r="C236" s="307"/>
      <c r="D236" s="307"/>
      <c r="E236" s="307"/>
      <c r="F236" s="307"/>
      <c r="G236" s="307"/>
      <c r="H236" s="307"/>
      <c r="I236" s="307"/>
      <c r="J236" s="307"/>
    </row>
    <row r="237" spans="1:10" ht="21.95" hidden="1" customHeight="1">
      <c r="A237" s="308" t="s">
        <v>151</v>
      </c>
      <c r="B237" s="407"/>
    </row>
    <row r="238" spans="1:10" ht="21.95" hidden="1" customHeight="1">
      <c r="A238" s="308" t="s">
        <v>152</v>
      </c>
      <c r="B238" s="407"/>
    </row>
    <row r="239" spans="1:10" ht="21.95" hidden="1" customHeight="1">
      <c r="A239" s="308" t="s">
        <v>312</v>
      </c>
      <c r="B239" s="407"/>
    </row>
    <row r="240" spans="1:10" ht="21.95" hidden="1" customHeight="1">
      <c r="A240" s="308" t="s">
        <v>313</v>
      </c>
      <c r="B240" s="407"/>
    </row>
    <row r="241" spans="1:10" ht="21.95" customHeight="1">
      <c r="A241" s="308" t="s">
        <v>314</v>
      </c>
      <c r="B241" s="407">
        <v>89.91</v>
      </c>
    </row>
    <row r="242" spans="1:10" ht="21.95" hidden="1" customHeight="1">
      <c r="A242" s="308" t="s">
        <v>315</v>
      </c>
      <c r="B242" s="407"/>
    </row>
    <row r="243" spans="1:10" s="299" customFormat="1" ht="21.95" customHeight="1">
      <c r="A243" s="306" t="s">
        <v>316</v>
      </c>
      <c r="B243" s="406">
        <f>B244+B245+B246+B247+B248+B249</f>
        <v>219.36</v>
      </c>
      <c r="C243" s="307"/>
      <c r="D243" s="307"/>
      <c r="E243" s="307"/>
      <c r="F243" s="307"/>
      <c r="G243" s="307"/>
      <c r="H243" s="307"/>
      <c r="I243" s="307"/>
      <c r="J243" s="307"/>
    </row>
    <row r="244" spans="1:10" ht="21.95" hidden="1" customHeight="1">
      <c r="A244" s="308" t="s">
        <v>317</v>
      </c>
      <c r="B244" s="407"/>
    </row>
    <row r="245" spans="1:10" ht="21.95" hidden="1" customHeight="1">
      <c r="A245" s="308" t="s">
        <v>318</v>
      </c>
      <c r="B245" s="407"/>
    </row>
    <row r="246" spans="1:10" ht="21.95" hidden="1" customHeight="1">
      <c r="A246" s="308" t="s">
        <v>319</v>
      </c>
      <c r="B246" s="407"/>
    </row>
    <row r="247" spans="1:10" ht="21.95" customHeight="1">
      <c r="A247" s="308" t="s">
        <v>320</v>
      </c>
      <c r="B247" s="407">
        <v>95.66</v>
      </c>
    </row>
    <row r="248" spans="1:10" ht="21.95" customHeight="1">
      <c r="A248" s="308" t="s">
        <v>321</v>
      </c>
      <c r="B248" s="407">
        <v>41.68</v>
      </c>
    </row>
    <row r="249" spans="1:10" ht="21.95" customHeight="1">
      <c r="A249" s="308" t="s">
        <v>322</v>
      </c>
      <c r="B249" s="407">
        <v>82.02</v>
      </c>
    </row>
    <row r="250" spans="1:10" s="299" customFormat="1" ht="21.95" hidden="1" customHeight="1">
      <c r="A250" s="306" t="s">
        <v>323</v>
      </c>
      <c r="B250" s="406"/>
      <c r="C250" s="307"/>
      <c r="D250" s="307"/>
      <c r="E250" s="307"/>
      <c r="F250" s="307"/>
      <c r="G250" s="307"/>
      <c r="H250" s="307"/>
      <c r="I250" s="307"/>
      <c r="J250" s="307"/>
    </row>
    <row r="251" spans="1:10" ht="21.95" hidden="1" customHeight="1">
      <c r="A251" s="308" t="s">
        <v>324</v>
      </c>
      <c r="B251" s="407"/>
    </row>
    <row r="252" spans="1:10" s="299" customFormat="1" ht="21.95" hidden="1" customHeight="1">
      <c r="A252" s="306" t="s">
        <v>325</v>
      </c>
      <c r="B252" s="406"/>
      <c r="C252" s="307"/>
      <c r="D252" s="307"/>
      <c r="E252" s="307"/>
      <c r="F252" s="307"/>
      <c r="G252" s="307"/>
      <c r="H252" s="307"/>
      <c r="I252" s="307"/>
      <c r="J252" s="307"/>
    </row>
    <row r="253" spans="1:10" ht="21.95" hidden="1" customHeight="1">
      <c r="A253" s="308" t="s">
        <v>326</v>
      </c>
      <c r="B253" s="407"/>
    </row>
    <row r="254" spans="1:10" ht="21.95" hidden="1" customHeight="1">
      <c r="A254" s="308" t="s">
        <v>327</v>
      </c>
      <c r="B254" s="407"/>
    </row>
    <row r="255" spans="1:10" ht="21.95" hidden="1" customHeight="1">
      <c r="A255" s="308" t="s">
        <v>328</v>
      </c>
      <c r="B255" s="407"/>
    </row>
    <row r="256" spans="1:10" ht="21.95" hidden="1" customHeight="1">
      <c r="A256" s="308" t="s">
        <v>329</v>
      </c>
      <c r="B256" s="407"/>
    </row>
    <row r="257" spans="1:10" ht="21.95" hidden="1" customHeight="1">
      <c r="A257" s="308" t="s">
        <v>330</v>
      </c>
      <c r="B257" s="407"/>
    </row>
    <row r="258" spans="1:10" ht="21.95" hidden="1" customHeight="1">
      <c r="A258" s="308" t="s">
        <v>331</v>
      </c>
      <c r="B258" s="407"/>
    </row>
    <row r="259" spans="1:10" ht="21.95" hidden="1" customHeight="1">
      <c r="A259" s="308" t="s">
        <v>332</v>
      </c>
      <c r="B259" s="407"/>
    </row>
    <row r="260" spans="1:10" ht="21.95" hidden="1" customHeight="1">
      <c r="A260" s="308" t="s">
        <v>333</v>
      </c>
      <c r="B260" s="407"/>
    </row>
    <row r="261" spans="1:10" s="299" customFormat="1" ht="21.95" customHeight="1">
      <c r="A261" s="306" t="s">
        <v>334</v>
      </c>
      <c r="B261" s="406">
        <f>B262+B265+B266+B267+B263+B264</f>
        <v>215.08</v>
      </c>
      <c r="C261" s="307"/>
      <c r="D261" s="307"/>
      <c r="E261" s="307"/>
      <c r="F261" s="307"/>
      <c r="G261" s="307"/>
      <c r="H261" s="307"/>
      <c r="I261" s="307"/>
      <c r="J261" s="307"/>
    </row>
    <row r="262" spans="1:10" ht="21.95" customHeight="1">
      <c r="A262" s="410" t="s">
        <v>335</v>
      </c>
      <c r="B262" s="407">
        <v>8.7899999999999991</v>
      </c>
    </row>
    <row r="263" spans="1:10" ht="21.95" customHeight="1">
      <c r="A263" s="410" t="s">
        <v>1460</v>
      </c>
      <c r="B263" s="407">
        <v>62.54</v>
      </c>
    </row>
    <row r="264" spans="1:10" ht="21.95" customHeight="1">
      <c r="A264" s="410" t="s">
        <v>336</v>
      </c>
      <c r="B264" s="407">
        <v>91.03</v>
      </c>
    </row>
    <row r="265" spans="1:10" ht="21.95" customHeight="1">
      <c r="A265" s="410" t="s">
        <v>337</v>
      </c>
      <c r="B265" s="407">
        <v>18.54</v>
      </c>
    </row>
    <row r="266" spans="1:10" ht="21.95" customHeight="1">
      <c r="A266" s="410" t="s">
        <v>1461</v>
      </c>
      <c r="B266" s="407">
        <v>8.98</v>
      </c>
    </row>
    <row r="267" spans="1:10" ht="21.95" customHeight="1">
      <c r="A267" s="410" t="s">
        <v>338</v>
      </c>
      <c r="B267" s="407">
        <v>25.2</v>
      </c>
    </row>
    <row r="268" spans="1:10" s="299" customFormat="1" ht="21.95" customHeight="1">
      <c r="A268" s="306" t="s">
        <v>339</v>
      </c>
      <c r="B268" s="407">
        <v>29.94</v>
      </c>
      <c r="C268" s="307"/>
      <c r="D268" s="307"/>
      <c r="E268" s="307"/>
      <c r="F268" s="307"/>
      <c r="G268" s="307"/>
      <c r="H268" s="307"/>
      <c r="I268" s="307"/>
      <c r="J268" s="307"/>
    </row>
    <row r="269" spans="1:10" ht="21.95" customHeight="1">
      <c r="A269" s="308" t="s">
        <v>340</v>
      </c>
      <c r="B269" s="407">
        <v>29.94</v>
      </c>
    </row>
    <row r="270" spans="1:10" ht="21.95" hidden="1" customHeight="1">
      <c r="A270" s="308" t="s">
        <v>341</v>
      </c>
      <c r="B270" s="406"/>
    </row>
    <row r="271" spans="1:10" ht="21.95" hidden="1" customHeight="1">
      <c r="A271" s="308" t="s">
        <v>342</v>
      </c>
      <c r="B271" s="407"/>
    </row>
    <row r="272" spans="1:10" ht="21.95" hidden="1" customHeight="1">
      <c r="A272" s="308" t="s">
        <v>343</v>
      </c>
      <c r="B272" s="407"/>
    </row>
    <row r="273" spans="1:10" ht="21.95" hidden="1" customHeight="1">
      <c r="A273" s="308" t="s">
        <v>344</v>
      </c>
      <c r="B273" s="407"/>
    </row>
    <row r="274" spans="1:10" s="299" customFormat="1" ht="21.95" customHeight="1">
      <c r="A274" s="306" t="s">
        <v>345</v>
      </c>
      <c r="B274" s="406">
        <f>B275+B276+B277+B278</f>
        <v>0.74</v>
      </c>
      <c r="C274" s="307"/>
      <c r="D274" s="307"/>
      <c r="E274" s="307"/>
      <c r="F274" s="307"/>
      <c r="G274" s="307"/>
      <c r="H274" s="307"/>
      <c r="I274" s="307"/>
      <c r="J274" s="307"/>
    </row>
    <row r="275" spans="1:10" ht="21.95" hidden="1" customHeight="1">
      <c r="A275" s="308" t="s">
        <v>346</v>
      </c>
      <c r="B275" s="407"/>
    </row>
    <row r="276" spans="1:10" ht="21.95" customHeight="1">
      <c r="A276" s="308" t="s">
        <v>347</v>
      </c>
      <c r="B276" s="407">
        <v>0.74</v>
      </c>
    </row>
    <row r="277" spans="1:10" ht="21.95" hidden="1" customHeight="1">
      <c r="A277" s="308" t="s">
        <v>348</v>
      </c>
      <c r="B277" s="407"/>
    </row>
    <row r="278" spans="1:10" ht="21.95" hidden="1" customHeight="1">
      <c r="A278" s="308" t="s">
        <v>349</v>
      </c>
      <c r="B278" s="407"/>
    </row>
    <row r="279" spans="1:10" s="299" customFormat="1" ht="21.95" customHeight="1">
      <c r="A279" s="306" t="s">
        <v>350</v>
      </c>
      <c r="B279" s="406">
        <f>B280+B281+B282+B283+B284+B285+B286+B287</f>
        <v>9.52</v>
      </c>
      <c r="C279" s="307"/>
      <c r="D279" s="307"/>
      <c r="E279" s="307"/>
      <c r="F279" s="307"/>
      <c r="G279" s="307"/>
      <c r="H279" s="307"/>
      <c r="I279" s="307"/>
      <c r="J279" s="307"/>
    </row>
    <row r="280" spans="1:10" ht="21.95" hidden="1" customHeight="1">
      <c r="A280" s="308" t="s">
        <v>151</v>
      </c>
      <c r="B280" s="407"/>
    </row>
    <row r="281" spans="1:10" ht="21.95" hidden="1" customHeight="1">
      <c r="A281" s="308" t="s">
        <v>152</v>
      </c>
      <c r="B281" s="407"/>
    </row>
    <row r="282" spans="1:10" ht="21.95" hidden="1" customHeight="1">
      <c r="A282" s="308" t="s">
        <v>351</v>
      </c>
      <c r="B282" s="407"/>
    </row>
    <row r="283" spans="1:10" ht="21.95" hidden="1" customHeight="1">
      <c r="A283" s="308" t="s">
        <v>352</v>
      </c>
      <c r="B283" s="407"/>
    </row>
    <row r="284" spans="1:10" ht="21.95" hidden="1" customHeight="1">
      <c r="A284" s="308" t="s">
        <v>353</v>
      </c>
      <c r="B284" s="407"/>
    </row>
    <row r="285" spans="1:10" ht="21.95" hidden="1" customHeight="1">
      <c r="A285" s="308" t="s">
        <v>354</v>
      </c>
      <c r="B285" s="407"/>
    </row>
    <row r="286" spans="1:10" ht="21.95" customHeight="1">
      <c r="A286" s="308" t="s">
        <v>355</v>
      </c>
      <c r="B286" s="407">
        <v>9.52</v>
      </c>
    </row>
    <row r="287" spans="1:10" ht="21.95" hidden="1" customHeight="1">
      <c r="A287" s="308" t="s">
        <v>356</v>
      </c>
      <c r="B287" s="407"/>
    </row>
    <row r="288" spans="1:10" s="299" customFormat="1" ht="21.95" hidden="1" customHeight="1">
      <c r="A288" s="306" t="s">
        <v>357</v>
      </c>
      <c r="B288" s="406"/>
      <c r="C288" s="307"/>
      <c r="D288" s="307"/>
      <c r="E288" s="307"/>
      <c r="F288" s="307"/>
      <c r="G288" s="307"/>
      <c r="H288" s="307"/>
      <c r="I288" s="307"/>
      <c r="J288" s="307"/>
    </row>
    <row r="289" spans="1:10" ht="21.95" hidden="1" customHeight="1">
      <c r="A289" s="308" t="s">
        <v>358</v>
      </c>
      <c r="B289" s="407"/>
    </row>
    <row r="290" spans="1:10" ht="21.95" hidden="1" customHeight="1">
      <c r="A290" s="308" t="s">
        <v>359</v>
      </c>
      <c r="B290" s="407"/>
    </row>
    <row r="291" spans="1:10" s="299" customFormat="1" ht="21.95" customHeight="1">
      <c r="A291" s="306" t="s">
        <v>360</v>
      </c>
      <c r="B291" s="406">
        <f>B292+B293</f>
        <v>66.84</v>
      </c>
      <c r="C291" s="307"/>
      <c r="D291" s="307"/>
      <c r="E291" s="307"/>
      <c r="F291" s="307"/>
      <c r="G291" s="307"/>
      <c r="H291" s="307"/>
      <c r="I291" s="307"/>
      <c r="J291" s="307"/>
    </row>
    <row r="292" spans="1:10" ht="21.95" customHeight="1">
      <c r="A292" s="308" t="s">
        <v>361</v>
      </c>
      <c r="B292" s="407">
        <v>66.84</v>
      </c>
    </row>
    <row r="293" spans="1:10" ht="21.95" hidden="1" customHeight="1">
      <c r="A293" s="308" t="s">
        <v>362</v>
      </c>
      <c r="B293" s="407"/>
    </row>
    <row r="294" spans="1:10" s="299" customFormat="1" ht="21.95" customHeight="1">
      <c r="A294" s="306" t="s">
        <v>363</v>
      </c>
      <c r="B294" s="406">
        <f>B295+B296</f>
        <v>153.15</v>
      </c>
      <c r="C294" s="307"/>
      <c r="D294" s="307"/>
      <c r="E294" s="307"/>
      <c r="F294" s="307"/>
      <c r="G294" s="307"/>
      <c r="H294" s="307"/>
      <c r="I294" s="307"/>
      <c r="J294" s="307"/>
    </row>
    <row r="295" spans="1:10" ht="21.95" customHeight="1">
      <c r="A295" s="410" t="s">
        <v>1462</v>
      </c>
      <c r="B295" s="407">
        <v>51.56</v>
      </c>
    </row>
    <row r="296" spans="1:10" ht="21.95" customHeight="1">
      <c r="A296" s="410" t="s">
        <v>364</v>
      </c>
      <c r="B296" s="407">
        <v>101.59</v>
      </c>
    </row>
    <row r="297" spans="1:10" s="299" customFormat="1" ht="21.95" customHeight="1">
      <c r="A297" s="306" t="s">
        <v>365</v>
      </c>
      <c r="B297" s="407">
        <f>B298+B299</f>
        <v>25.939999999999998</v>
      </c>
      <c r="C297" s="307"/>
      <c r="D297" s="307"/>
      <c r="E297" s="307"/>
      <c r="F297" s="307"/>
      <c r="G297" s="307"/>
      <c r="H297" s="307"/>
      <c r="I297" s="307"/>
      <c r="J297" s="307"/>
    </row>
    <row r="298" spans="1:10" ht="21.95" customHeight="1">
      <c r="A298" s="410" t="s">
        <v>1463</v>
      </c>
      <c r="B298" s="406">
        <v>16.559999999999999</v>
      </c>
    </row>
    <row r="299" spans="1:10" ht="21.95" customHeight="1">
      <c r="A299" s="410" t="s">
        <v>366</v>
      </c>
      <c r="B299" s="406">
        <v>9.3800000000000008</v>
      </c>
    </row>
    <row r="300" spans="1:10" s="299" customFormat="1" ht="21.95" hidden="1" customHeight="1">
      <c r="A300" s="306" t="s">
        <v>367</v>
      </c>
      <c r="B300" s="406"/>
      <c r="C300" s="307"/>
      <c r="D300" s="307"/>
      <c r="E300" s="307"/>
      <c r="F300" s="307"/>
      <c r="G300" s="307"/>
      <c r="H300" s="307"/>
      <c r="I300" s="307"/>
      <c r="J300" s="307"/>
    </row>
    <row r="301" spans="1:10" ht="21.95" hidden="1" customHeight="1">
      <c r="A301" s="308" t="s">
        <v>151</v>
      </c>
      <c r="B301" s="407"/>
    </row>
    <row r="302" spans="1:10" ht="21.95" hidden="1" customHeight="1">
      <c r="A302" s="308" t="s">
        <v>152</v>
      </c>
      <c r="B302" s="407"/>
    </row>
    <row r="303" spans="1:10" ht="21.95" hidden="1" customHeight="1">
      <c r="A303" s="308" t="s">
        <v>368</v>
      </c>
      <c r="B303" s="407"/>
    </row>
    <row r="304" spans="1:10" ht="21.95" hidden="1" customHeight="1">
      <c r="A304" s="308" t="s">
        <v>369</v>
      </c>
      <c r="B304" s="407"/>
    </row>
    <row r="305" spans="1:10" ht="21.95" hidden="1" customHeight="1">
      <c r="A305" s="308" t="s">
        <v>156</v>
      </c>
      <c r="B305" s="407"/>
    </row>
    <row r="306" spans="1:10" ht="21.95" hidden="1" customHeight="1">
      <c r="A306" s="308" t="s">
        <v>370</v>
      </c>
      <c r="B306" s="407"/>
    </row>
    <row r="307" spans="1:10" s="299" customFormat="1" ht="21.95" hidden="1" customHeight="1">
      <c r="A307" s="306" t="s">
        <v>371</v>
      </c>
      <c r="B307" s="406">
        <f>B308</f>
        <v>0</v>
      </c>
      <c r="C307" s="307"/>
      <c r="D307" s="307"/>
      <c r="E307" s="307"/>
      <c r="F307" s="307"/>
      <c r="G307" s="307"/>
      <c r="H307" s="307"/>
      <c r="I307" s="307"/>
      <c r="J307" s="307"/>
    </row>
    <row r="308" spans="1:10" ht="21.95" hidden="1" customHeight="1">
      <c r="A308" s="308" t="s">
        <v>372</v>
      </c>
      <c r="B308" s="407"/>
    </row>
    <row r="309" spans="1:10" s="299" customFormat="1" ht="21.95" customHeight="1">
      <c r="A309" s="306" t="s">
        <v>373</v>
      </c>
      <c r="B309" s="406">
        <f>B310+B314+B320+B324+B332+B334+B337+B342+B344+B347+B349+B353</f>
        <v>128.72999999999999</v>
      </c>
      <c r="C309" s="307"/>
      <c r="D309" s="307"/>
      <c r="E309" s="307"/>
      <c r="F309" s="307"/>
      <c r="G309" s="307"/>
      <c r="H309" s="307"/>
      <c r="I309" s="307"/>
      <c r="J309" s="307"/>
    </row>
    <row r="310" spans="1:10" s="299" customFormat="1" ht="21.95" customHeight="1">
      <c r="A310" s="306" t="s">
        <v>374</v>
      </c>
      <c r="B310" s="406">
        <f>B311+B312+B313</f>
        <v>39.380000000000003</v>
      </c>
      <c r="C310" s="307"/>
      <c r="D310" s="307"/>
      <c r="E310" s="307"/>
      <c r="F310" s="307"/>
      <c r="G310" s="307"/>
      <c r="H310" s="307"/>
      <c r="I310" s="307"/>
      <c r="J310" s="307"/>
    </row>
    <row r="311" spans="1:10" ht="21.95" customHeight="1">
      <c r="A311" s="308" t="s">
        <v>151</v>
      </c>
      <c r="B311" s="407">
        <v>39.380000000000003</v>
      </c>
    </row>
    <row r="312" spans="1:10" ht="21.95" hidden="1" customHeight="1">
      <c r="A312" s="308" t="s">
        <v>152</v>
      </c>
      <c r="B312" s="407"/>
    </row>
    <row r="313" spans="1:10" ht="21.95" hidden="1" customHeight="1">
      <c r="A313" s="308" t="s">
        <v>375</v>
      </c>
      <c r="B313" s="407"/>
    </row>
    <row r="314" spans="1:10" s="299" customFormat="1" ht="21.95" hidden="1" customHeight="1">
      <c r="A314" s="306" t="s">
        <v>376</v>
      </c>
      <c r="B314" s="406"/>
      <c r="C314" s="307"/>
      <c r="D314" s="307"/>
      <c r="E314" s="307"/>
      <c r="F314" s="307"/>
      <c r="G314" s="307"/>
      <c r="H314" s="307"/>
      <c r="I314" s="307"/>
      <c r="J314" s="307"/>
    </row>
    <row r="315" spans="1:10" ht="21.95" hidden="1" customHeight="1">
      <c r="A315" s="308" t="s">
        <v>377</v>
      </c>
      <c r="B315" s="407"/>
    </row>
    <row r="316" spans="1:10" ht="21.95" hidden="1" customHeight="1">
      <c r="A316" s="308" t="s">
        <v>378</v>
      </c>
      <c r="B316" s="407"/>
    </row>
    <row r="317" spans="1:10" ht="21.95" hidden="1" customHeight="1">
      <c r="A317" s="308" t="s">
        <v>379</v>
      </c>
      <c r="B317" s="407"/>
    </row>
    <row r="318" spans="1:10" ht="21.95" hidden="1" customHeight="1">
      <c r="A318" s="308" t="s">
        <v>380</v>
      </c>
      <c r="B318" s="407"/>
    </row>
    <row r="319" spans="1:10" ht="21.95" hidden="1" customHeight="1">
      <c r="A319" s="308" t="s">
        <v>381</v>
      </c>
      <c r="B319" s="407"/>
    </row>
    <row r="320" spans="1:10" s="299" customFormat="1" ht="21.95" hidden="1" customHeight="1">
      <c r="A320" s="306" t="s">
        <v>382</v>
      </c>
      <c r="B320" s="406"/>
      <c r="C320" s="307"/>
      <c r="D320" s="307"/>
      <c r="E320" s="307"/>
      <c r="F320" s="307"/>
      <c r="G320" s="307"/>
      <c r="H320" s="307"/>
      <c r="I320" s="307"/>
      <c r="J320" s="307"/>
    </row>
    <row r="321" spans="1:10" ht="21.95" hidden="1" customHeight="1">
      <c r="A321" s="308" t="s">
        <v>383</v>
      </c>
      <c r="B321" s="407"/>
    </row>
    <row r="322" spans="1:10" ht="21.95" hidden="1" customHeight="1">
      <c r="A322" s="308" t="s">
        <v>384</v>
      </c>
      <c r="B322" s="407"/>
    </row>
    <row r="323" spans="1:10" ht="21.95" hidden="1" customHeight="1">
      <c r="A323" s="308" t="s">
        <v>385</v>
      </c>
      <c r="B323" s="407"/>
    </row>
    <row r="324" spans="1:10" s="299" customFormat="1" ht="21.95" hidden="1" customHeight="1">
      <c r="A324" s="306" t="s">
        <v>386</v>
      </c>
      <c r="B324" s="406"/>
      <c r="C324" s="307"/>
      <c r="D324" s="307"/>
      <c r="E324" s="307"/>
      <c r="F324" s="307"/>
      <c r="G324" s="307"/>
      <c r="H324" s="307"/>
      <c r="I324" s="307"/>
      <c r="J324" s="307"/>
    </row>
    <row r="325" spans="1:10" ht="21.95" hidden="1" customHeight="1">
      <c r="A325" s="308" t="s">
        <v>387</v>
      </c>
      <c r="B325" s="407"/>
    </row>
    <row r="326" spans="1:10" ht="21.95" hidden="1" customHeight="1">
      <c r="A326" s="308" t="s">
        <v>388</v>
      </c>
      <c r="B326" s="407"/>
    </row>
    <row r="327" spans="1:10" ht="21.95" hidden="1" customHeight="1">
      <c r="A327" s="308" t="s">
        <v>389</v>
      </c>
      <c r="B327" s="407"/>
    </row>
    <row r="328" spans="1:10" ht="21.95" hidden="1" customHeight="1">
      <c r="A328" s="308" t="s">
        <v>390</v>
      </c>
      <c r="B328" s="407"/>
    </row>
    <row r="329" spans="1:10" ht="21.95" hidden="1" customHeight="1">
      <c r="A329" s="308" t="s">
        <v>391</v>
      </c>
      <c r="B329" s="407"/>
    </row>
    <row r="330" spans="1:10" ht="21.95" hidden="1" customHeight="1">
      <c r="A330" s="308" t="s">
        <v>392</v>
      </c>
      <c r="B330" s="407"/>
    </row>
    <row r="331" spans="1:10" ht="21.95" hidden="1" customHeight="1">
      <c r="A331" s="308" t="s">
        <v>393</v>
      </c>
      <c r="B331" s="407"/>
    </row>
    <row r="332" spans="1:10" s="299" customFormat="1" ht="21.95" hidden="1" customHeight="1">
      <c r="A332" s="306" t="s">
        <v>394</v>
      </c>
      <c r="B332" s="406"/>
      <c r="C332" s="307"/>
      <c r="D332" s="307"/>
      <c r="E332" s="307"/>
      <c r="F332" s="307"/>
      <c r="G332" s="307"/>
      <c r="H332" s="307"/>
      <c r="I332" s="307"/>
      <c r="J332" s="307"/>
    </row>
    <row r="333" spans="1:10" ht="21.95" hidden="1" customHeight="1">
      <c r="A333" s="308" t="s">
        <v>395</v>
      </c>
      <c r="B333" s="407"/>
    </row>
    <row r="334" spans="1:10" s="299" customFormat="1" ht="21.95" hidden="1" customHeight="1">
      <c r="A334" s="306" t="s">
        <v>396</v>
      </c>
      <c r="B334" s="406"/>
      <c r="C334" s="307"/>
      <c r="D334" s="307"/>
      <c r="E334" s="307"/>
      <c r="F334" s="307"/>
      <c r="G334" s="307"/>
      <c r="H334" s="307"/>
      <c r="I334" s="307"/>
      <c r="J334" s="307"/>
    </row>
    <row r="335" spans="1:10" ht="21.95" hidden="1" customHeight="1">
      <c r="A335" s="308" t="s">
        <v>397</v>
      </c>
      <c r="B335" s="407"/>
    </row>
    <row r="336" spans="1:10" ht="21.95" hidden="1" customHeight="1">
      <c r="A336" s="308" t="s">
        <v>398</v>
      </c>
      <c r="B336" s="407"/>
    </row>
    <row r="337" spans="1:10" s="299" customFormat="1" ht="21.95" customHeight="1">
      <c r="A337" s="306" t="s">
        <v>399</v>
      </c>
      <c r="B337" s="406">
        <f>B338+B339+B340+B341</f>
        <v>74.349999999999994</v>
      </c>
      <c r="C337" s="307"/>
      <c r="D337" s="307"/>
      <c r="E337" s="307"/>
      <c r="F337" s="307"/>
      <c r="G337" s="307"/>
      <c r="H337" s="307"/>
      <c r="I337" s="307"/>
      <c r="J337" s="307"/>
    </row>
    <row r="338" spans="1:10" ht="21.95" customHeight="1">
      <c r="A338" s="308" t="s">
        <v>400</v>
      </c>
      <c r="B338" s="371">
        <v>21.83</v>
      </c>
    </row>
    <row r="339" spans="1:10" ht="21.95" customHeight="1">
      <c r="A339" s="308" t="s">
        <v>401</v>
      </c>
      <c r="B339" s="371">
        <v>23.69</v>
      </c>
    </row>
    <row r="340" spans="1:10" ht="21.95" customHeight="1">
      <c r="A340" s="308" t="s">
        <v>402</v>
      </c>
      <c r="B340" s="371">
        <v>27.13</v>
      </c>
    </row>
    <row r="341" spans="1:10" ht="21.95" customHeight="1">
      <c r="A341" s="308" t="s">
        <v>403</v>
      </c>
      <c r="B341" s="371">
        <v>1.7</v>
      </c>
    </row>
    <row r="342" spans="1:10" s="299" customFormat="1" ht="21.95" hidden="1" customHeight="1">
      <c r="A342" s="306" t="s">
        <v>404</v>
      </c>
      <c r="B342" s="406"/>
      <c r="C342" s="307"/>
      <c r="D342" s="307"/>
      <c r="E342" s="307"/>
      <c r="F342" s="307"/>
      <c r="G342" s="307"/>
      <c r="H342" s="307"/>
      <c r="I342" s="307"/>
      <c r="J342" s="307"/>
    </row>
    <row r="343" spans="1:10" ht="21.95" hidden="1" customHeight="1">
      <c r="A343" s="308" t="s">
        <v>405</v>
      </c>
      <c r="B343" s="407"/>
    </row>
    <row r="344" spans="1:10" s="299" customFormat="1" ht="21.95" hidden="1" customHeight="1">
      <c r="A344" s="306" t="s">
        <v>406</v>
      </c>
      <c r="B344" s="406"/>
      <c r="C344" s="307"/>
      <c r="D344" s="307"/>
      <c r="E344" s="307"/>
      <c r="F344" s="307"/>
      <c r="G344" s="307"/>
      <c r="H344" s="307"/>
      <c r="I344" s="307"/>
      <c r="J344" s="307"/>
    </row>
    <row r="345" spans="1:10" ht="21.95" hidden="1" customHeight="1">
      <c r="A345" s="308" t="s">
        <v>407</v>
      </c>
      <c r="B345" s="407"/>
    </row>
    <row r="346" spans="1:10" ht="21.95" hidden="1" customHeight="1">
      <c r="A346" s="308" t="s">
        <v>408</v>
      </c>
      <c r="B346" s="407"/>
    </row>
    <row r="347" spans="1:10" s="299" customFormat="1" ht="21.95" customHeight="1">
      <c r="A347" s="306" t="s">
        <v>409</v>
      </c>
      <c r="B347" s="406">
        <f>B348</f>
        <v>15</v>
      </c>
      <c r="C347" s="307"/>
      <c r="D347" s="307"/>
      <c r="E347" s="307"/>
      <c r="F347" s="307"/>
      <c r="G347" s="307"/>
      <c r="H347" s="307"/>
      <c r="I347" s="307"/>
      <c r="J347" s="307"/>
    </row>
    <row r="348" spans="1:10" ht="21.95" customHeight="1">
      <c r="A348" s="308" t="s">
        <v>410</v>
      </c>
      <c r="B348" s="407">
        <v>15</v>
      </c>
    </row>
    <row r="349" spans="1:10" s="299" customFormat="1" ht="21.95" hidden="1" customHeight="1">
      <c r="A349" s="306" t="s">
        <v>411</v>
      </c>
      <c r="B349" s="406"/>
      <c r="C349" s="307"/>
      <c r="D349" s="307"/>
      <c r="E349" s="307"/>
      <c r="F349" s="307"/>
      <c r="G349" s="307"/>
      <c r="H349" s="307"/>
      <c r="I349" s="307"/>
      <c r="J349" s="307"/>
    </row>
    <row r="350" spans="1:10" ht="21.95" hidden="1" customHeight="1">
      <c r="A350" s="308" t="s">
        <v>151</v>
      </c>
      <c r="B350" s="407"/>
    </row>
    <row r="351" spans="1:10" ht="21.95" hidden="1" customHeight="1">
      <c r="A351" s="308" t="s">
        <v>152</v>
      </c>
      <c r="B351" s="407"/>
    </row>
    <row r="352" spans="1:10" ht="21.95" hidden="1" customHeight="1">
      <c r="A352" s="308" t="s">
        <v>412</v>
      </c>
      <c r="B352" s="407"/>
    </row>
    <row r="353" spans="1:10" s="299" customFormat="1" ht="21.95" hidden="1" customHeight="1">
      <c r="A353" s="306" t="s">
        <v>413</v>
      </c>
      <c r="B353" s="406">
        <f>B354</f>
        <v>0</v>
      </c>
      <c r="C353" s="307"/>
      <c r="D353" s="307"/>
      <c r="E353" s="307"/>
      <c r="F353" s="307"/>
      <c r="G353" s="307"/>
      <c r="H353" s="307"/>
      <c r="I353" s="307"/>
      <c r="J353" s="307"/>
    </row>
    <row r="354" spans="1:10" ht="21.95" hidden="1" customHeight="1">
      <c r="A354" s="308" t="s">
        <v>414</v>
      </c>
      <c r="B354" s="407"/>
    </row>
    <row r="355" spans="1:10" s="299" customFormat="1" ht="21.95" customHeight="1">
      <c r="A355" s="306" t="s">
        <v>415</v>
      </c>
      <c r="B355" s="406">
        <f>B356+B361+B363+B367+B369+B374+B376+B380+B382</f>
        <v>0.69</v>
      </c>
      <c r="C355" s="307"/>
      <c r="D355" s="307"/>
      <c r="E355" s="307"/>
      <c r="F355" s="307"/>
      <c r="G355" s="307"/>
      <c r="H355" s="307"/>
      <c r="I355" s="307"/>
      <c r="J355" s="307"/>
    </row>
    <row r="356" spans="1:10" s="299" customFormat="1" ht="21.95" hidden="1" customHeight="1">
      <c r="A356" s="306" t="s">
        <v>416</v>
      </c>
      <c r="B356" s="406"/>
      <c r="C356" s="307"/>
      <c r="D356" s="307"/>
      <c r="E356" s="307"/>
      <c r="F356" s="307"/>
      <c r="G356" s="307"/>
      <c r="H356" s="307"/>
      <c r="I356" s="307"/>
      <c r="J356" s="307"/>
    </row>
    <row r="357" spans="1:10" ht="21.95" hidden="1" customHeight="1">
      <c r="A357" s="308" t="s">
        <v>151</v>
      </c>
      <c r="B357" s="407"/>
    </row>
    <row r="358" spans="1:10" ht="21.95" hidden="1" customHeight="1">
      <c r="A358" s="308" t="s">
        <v>152</v>
      </c>
      <c r="B358" s="407"/>
    </row>
    <row r="359" spans="1:10" ht="21.95" hidden="1" customHeight="1">
      <c r="A359" s="308" t="s">
        <v>417</v>
      </c>
      <c r="B359" s="407"/>
    </row>
    <row r="360" spans="1:10" ht="21.95" hidden="1" customHeight="1">
      <c r="A360" s="308" t="s">
        <v>418</v>
      </c>
      <c r="B360" s="407"/>
    </row>
    <row r="361" spans="1:10" s="299" customFormat="1" ht="21.95" hidden="1" customHeight="1">
      <c r="A361" s="306" t="s">
        <v>419</v>
      </c>
      <c r="B361" s="406"/>
      <c r="C361" s="307"/>
      <c r="D361" s="307"/>
      <c r="E361" s="307"/>
      <c r="F361" s="307"/>
      <c r="G361" s="307"/>
      <c r="H361" s="307"/>
      <c r="I361" s="307"/>
      <c r="J361" s="307"/>
    </row>
    <row r="362" spans="1:10" ht="21.95" hidden="1" customHeight="1">
      <c r="A362" s="308" t="s">
        <v>420</v>
      </c>
      <c r="B362" s="407"/>
    </row>
    <row r="363" spans="1:10" s="299" customFormat="1" ht="21.95" customHeight="1">
      <c r="A363" s="306" t="s">
        <v>421</v>
      </c>
      <c r="B363" s="406">
        <f>B364+B365+B366</f>
        <v>0.69</v>
      </c>
      <c r="C363" s="307"/>
      <c r="D363" s="307"/>
      <c r="E363" s="307"/>
      <c r="F363" s="307"/>
      <c r="G363" s="307"/>
      <c r="H363" s="307"/>
      <c r="I363" s="307"/>
      <c r="J363" s="307"/>
    </row>
    <row r="364" spans="1:10" ht="21.95" hidden="1" customHeight="1">
      <c r="A364" s="308" t="s">
        <v>422</v>
      </c>
      <c r="B364" s="407"/>
    </row>
    <row r="365" spans="1:10" ht="21.95" hidden="1" customHeight="1">
      <c r="A365" s="308" t="s">
        <v>423</v>
      </c>
      <c r="B365" s="407"/>
    </row>
    <row r="366" spans="1:10" ht="21.95" customHeight="1">
      <c r="A366" s="308" t="s">
        <v>424</v>
      </c>
      <c r="B366" s="407">
        <v>0.69</v>
      </c>
    </row>
    <row r="367" spans="1:10" s="299" customFormat="1" ht="21.95" hidden="1" customHeight="1">
      <c r="A367" s="306" t="s">
        <v>425</v>
      </c>
      <c r="B367" s="406"/>
      <c r="C367" s="307"/>
      <c r="D367" s="307"/>
      <c r="E367" s="307"/>
      <c r="F367" s="307"/>
      <c r="G367" s="307"/>
      <c r="H367" s="307"/>
      <c r="I367" s="307"/>
      <c r="J367" s="307"/>
    </row>
    <row r="368" spans="1:10" ht="21.95" hidden="1" customHeight="1">
      <c r="A368" s="308" t="s">
        <v>426</v>
      </c>
      <c r="B368" s="407"/>
    </row>
    <row r="369" spans="1:10" s="299" customFormat="1" ht="21.95" hidden="1" customHeight="1">
      <c r="A369" s="306" t="s">
        <v>427</v>
      </c>
      <c r="B369" s="406"/>
      <c r="C369" s="307"/>
      <c r="D369" s="307"/>
      <c r="E369" s="307"/>
      <c r="F369" s="307"/>
      <c r="G369" s="307"/>
      <c r="H369" s="307"/>
      <c r="I369" s="307"/>
      <c r="J369" s="307"/>
    </row>
    <row r="370" spans="1:10" ht="21.95" hidden="1" customHeight="1">
      <c r="A370" s="308" t="s">
        <v>428</v>
      </c>
      <c r="B370" s="407"/>
    </row>
    <row r="371" spans="1:10" ht="21.95" hidden="1" customHeight="1">
      <c r="A371" s="308" t="s">
        <v>429</v>
      </c>
      <c r="B371" s="407"/>
    </row>
    <row r="372" spans="1:10" ht="21.95" hidden="1" customHeight="1">
      <c r="A372" s="308" t="s">
        <v>430</v>
      </c>
      <c r="B372" s="407"/>
    </row>
    <row r="373" spans="1:10" ht="21.95" hidden="1" customHeight="1">
      <c r="A373" s="308" t="s">
        <v>431</v>
      </c>
      <c r="B373" s="407"/>
    </row>
    <row r="374" spans="1:10" s="299" customFormat="1" ht="21.95" hidden="1" customHeight="1">
      <c r="A374" s="306" t="s">
        <v>432</v>
      </c>
      <c r="B374" s="406"/>
      <c r="C374" s="307"/>
      <c r="D374" s="307"/>
      <c r="E374" s="307"/>
      <c r="F374" s="307"/>
      <c r="G374" s="307"/>
      <c r="H374" s="307"/>
      <c r="I374" s="307"/>
      <c r="J374" s="307"/>
    </row>
    <row r="375" spans="1:10" ht="21.95" hidden="1" customHeight="1">
      <c r="A375" s="308" t="s">
        <v>433</v>
      </c>
      <c r="B375" s="407"/>
    </row>
    <row r="376" spans="1:10" s="299" customFormat="1" ht="21.95" hidden="1" customHeight="1">
      <c r="A376" s="306" t="s">
        <v>434</v>
      </c>
      <c r="B376" s="406"/>
      <c r="C376" s="307"/>
      <c r="D376" s="307"/>
      <c r="E376" s="307"/>
      <c r="F376" s="307"/>
      <c r="G376" s="307"/>
      <c r="H376" s="307"/>
      <c r="I376" s="307"/>
      <c r="J376" s="307"/>
    </row>
    <row r="377" spans="1:10" ht="21.95" hidden="1" customHeight="1">
      <c r="A377" s="308" t="s">
        <v>435</v>
      </c>
      <c r="B377" s="407"/>
    </row>
    <row r="378" spans="1:10" ht="21.95" hidden="1" customHeight="1">
      <c r="A378" s="308" t="s">
        <v>436</v>
      </c>
      <c r="B378" s="407"/>
    </row>
    <row r="379" spans="1:10" ht="21.95" hidden="1" customHeight="1">
      <c r="A379" s="308" t="s">
        <v>437</v>
      </c>
      <c r="B379" s="407"/>
    </row>
    <row r="380" spans="1:10" s="299" customFormat="1" ht="21.95" hidden="1" customHeight="1">
      <c r="A380" s="306" t="s">
        <v>438</v>
      </c>
      <c r="B380" s="406"/>
      <c r="C380" s="307"/>
      <c r="D380" s="307"/>
      <c r="E380" s="307"/>
      <c r="F380" s="307"/>
      <c r="G380" s="307"/>
      <c r="H380" s="307"/>
      <c r="I380" s="307"/>
      <c r="J380" s="307"/>
    </row>
    <row r="381" spans="1:10" ht="21.95" hidden="1" customHeight="1">
      <c r="A381" s="308" t="s">
        <v>439</v>
      </c>
      <c r="B381" s="407"/>
    </row>
    <row r="382" spans="1:10" s="299" customFormat="1" ht="21.95" hidden="1" customHeight="1">
      <c r="A382" s="306" t="s">
        <v>440</v>
      </c>
      <c r="B382" s="406"/>
      <c r="C382" s="307"/>
      <c r="D382" s="307"/>
      <c r="E382" s="307"/>
      <c r="F382" s="307"/>
      <c r="G382" s="307"/>
      <c r="H382" s="307"/>
      <c r="I382" s="307"/>
      <c r="J382" s="307"/>
    </row>
    <row r="383" spans="1:10" ht="21.95" hidden="1" customHeight="1">
      <c r="A383" s="308" t="s">
        <v>441</v>
      </c>
      <c r="B383" s="407"/>
    </row>
    <row r="384" spans="1:10" s="299" customFormat="1" ht="21.95" customHeight="1">
      <c r="A384" s="306" t="s">
        <v>442</v>
      </c>
      <c r="B384" s="406">
        <f>B385+B391+B393+B396+B398+B400</f>
        <v>419.13</v>
      </c>
      <c r="C384" s="307"/>
      <c r="D384" s="307"/>
      <c r="E384" s="307"/>
      <c r="F384" s="307"/>
      <c r="G384" s="307"/>
      <c r="H384" s="307"/>
      <c r="I384" s="307"/>
      <c r="J384" s="307"/>
    </row>
    <row r="385" spans="1:10" s="299" customFormat="1" ht="21.95" hidden="1" customHeight="1">
      <c r="A385" s="306" t="s">
        <v>443</v>
      </c>
      <c r="B385" s="406"/>
      <c r="C385" s="307"/>
      <c r="D385" s="307"/>
      <c r="E385" s="307"/>
      <c r="F385" s="307"/>
      <c r="G385" s="307"/>
      <c r="H385" s="307"/>
      <c r="I385" s="307"/>
      <c r="J385" s="307"/>
    </row>
    <row r="386" spans="1:10" ht="21.95" hidden="1" customHeight="1">
      <c r="A386" s="308" t="s">
        <v>151</v>
      </c>
      <c r="B386" s="407"/>
    </row>
    <row r="387" spans="1:10" ht="21.95" hidden="1" customHeight="1">
      <c r="A387" s="308" t="s">
        <v>152</v>
      </c>
      <c r="B387" s="407"/>
    </row>
    <row r="388" spans="1:10" ht="21.95" hidden="1" customHeight="1">
      <c r="A388" s="308" t="s">
        <v>444</v>
      </c>
      <c r="B388" s="407"/>
    </row>
    <row r="389" spans="1:10" ht="21.95" hidden="1" customHeight="1">
      <c r="A389" s="308" t="s">
        <v>445</v>
      </c>
      <c r="B389" s="407"/>
    </row>
    <row r="390" spans="1:10" ht="21.95" hidden="1" customHeight="1">
      <c r="A390" s="308" t="s">
        <v>446</v>
      </c>
      <c r="B390" s="407"/>
    </row>
    <row r="391" spans="1:10" s="299" customFormat="1" ht="21.95" hidden="1" customHeight="1">
      <c r="A391" s="306" t="s">
        <v>447</v>
      </c>
      <c r="B391" s="406"/>
      <c r="C391" s="307"/>
      <c r="D391" s="307"/>
      <c r="E391" s="307"/>
      <c r="F391" s="307"/>
      <c r="G391" s="307"/>
      <c r="H391" s="307"/>
      <c r="I391" s="307"/>
      <c r="J391" s="307"/>
    </row>
    <row r="392" spans="1:10" ht="21.95" hidden="1" customHeight="1">
      <c r="A392" s="308" t="s">
        <v>448</v>
      </c>
      <c r="B392" s="407"/>
    </row>
    <row r="393" spans="1:10" s="299" customFormat="1" ht="21.95" customHeight="1">
      <c r="A393" s="306" t="s">
        <v>449</v>
      </c>
      <c r="B393" s="406">
        <f>B394+B395</f>
        <v>76.88</v>
      </c>
      <c r="C393" s="307"/>
      <c r="D393" s="307"/>
      <c r="E393" s="307"/>
      <c r="F393" s="307"/>
      <c r="G393" s="307"/>
      <c r="H393" s="307"/>
      <c r="I393" s="307"/>
      <c r="J393" s="307"/>
    </row>
    <row r="394" spans="1:10" ht="21.95" customHeight="1">
      <c r="A394" s="308" t="s">
        <v>450</v>
      </c>
      <c r="B394" s="407">
        <v>76.88</v>
      </c>
    </row>
    <row r="395" spans="1:10" ht="21.95" hidden="1" customHeight="1">
      <c r="A395" s="308" t="s">
        <v>451</v>
      </c>
      <c r="B395" s="407"/>
    </row>
    <row r="396" spans="1:10" s="299" customFormat="1" ht="21.95" customHeight="1">
      <c r="A396" s="306" t="s">
        <v>452</v>
      </c>
      <c r="B396" s="406">
        <f>B397</f>
        <v>83.91</v>
      </c>
      <c r="C396" s="307"/>
      <c r="D396" s="307"/>
      <c r="E396" s="307"/>
      <c r="F396" s="307"/>
      <c r="G396" s="307"/>
      <c r="H396" s="307"/>
      <c r="I396" s="307"/>
      <c r="J396" s="307"/>
    </row>
    <row r="397" spans="1:10" ht="14.25">
      <c r="A397" s="308" t="s">
        <v>453</v>
      </c>
      <c r="B397" s="407">
        <v>83.91</v>
      </c>
    </row>
    <row r="398" spans="1:10" s="299" customFormat="1" ht="14.25" hidden="1">
      <c r="A398" s="306" t="s">
        <v>454</v>
      </c>
      <c r="B398" s="406"/>
      <c r="C398" s="307"/>
      <c r="D398" s="307"/>
      <c r="E398" s="307"/>
      <c r="F398" s="307"/>
      <c r="G398" s="307"/>
      <c r="H398" s="307"/>
      <c r="I398" s="307"/>
      <c r="J398" s="307"/>
    </row>
    <row r="399" spans="1:10" ht="14.25" hidden="1">
      <c r="A399" s="308" t="s">
        <v>455</v>
      </c>
      <c r="B399" s="407"/>
    </row>
    <row r="400" spans="1:10" s="299" customFormat="1" ht="14.25">
      <c r="A400" s="306" t="s">
        <v>456</v>
      </c>
      <c r="B400" s="406">
        <f>B401</f>
        <v>258.33999999999997</v>
      </c>
      <c r="C400" s="307"/>
      <c r="D400" s="307"/>
      <c r="E400" s="307"/>
      <c r="F400" s="307"/>
      <c r="G400" s="307"/>
      <c r="H400" s="307"/>
      <c r="I400" s="307"/>
      <c r="J400" s="307"/>
    </row>
    <row r="401" spans="1:10" ht="14.25">
      <c r="A401" s="308" t="s">
        <v>457</v>
      </c>
      <c r="B401" s="407">
        <v>258.33999999999997</v>
      </c>
    </row>
    <row r="402" spans="1:10" s="299" customFormat="1" ht="14.25">
      <c r="A402" s="306" t="s">
        <v>458</v>
      </c>
      <c r="B402" s="406">
        <f>B403+B418+B429+B445+B449+B454+B457</f>
        <v>574.14</v>
      </c>
      <c r="C402" s="307"/>
      <c r="D402" s="307"/>
      <c r="E402" s="307"/>
      <c r="F402" s="307"/>
      <c r="G402" s="307"/>
      <c r="H402" s="307"/>
      <c r="I402" s="307"/>
      <c r="J402" s="307"/>
    </row>
    <row r="403" spans="1:10" s="299" customFormat="1" ht="21.95" customHeight="1">
      <c r="A403" s="306" t="s">
        <v>459</v>
      </c>
      <c r="B403" s="406">
        <f>B404+B405+B406+B407+B408+B409+B410+B411+B412+B413+B414+B415+B416+B417</f>
        <v>352.21000000000004</v>
      </c>
      <c r="C403" s="307"/>
      <c r="D403" s="307"/>
      <c r="E403" s="307"/>
      <c r="F403" s="307"/>
      <c r="G403" s="307"/>
      <c r="H403" s="307"/>
      <c r="I403" s="307"/>
      <c r="J403" s="307"/>
    </row>
    <row r="404" spans="1:10" ht="21.95" hidden="1" customHeight="1">
      <c r="A404" s="308" t="s">
        <v>151</v>
      </c>
      <c r="B404" s="407"/>
    </row>
    <row r="405" spans="1:10" ht="21.95" hidden="1" customHeight="1">
      <c r="A405" s="308" t="s">
        <v>152</v>
      </c>
      <c r="B405" s="407"/>
    </row>
    <row r="406" spans="1:10" ht="21.95" customHeight="1">
      <c r="A406" s="308" t="s">
        <v>156</v>
      </c>
      <c r="B406" s="407">
        <v>351.91</v>
      </c>
    </row>
    <row r="407" spans="1:10" ht="21.95" hidden="1" customHeight="1">
      <c r="A407" s="308" t="s">
        <v>460</v>
      </c>
      <c r="B407" s="407"/>
    </row>
    <row r="408" spans="1:10" ht="21.95" hidden="1" customHeight="1">
      <c r="A408" s="308" t="s">
        <v>461</v>
      </c>
      <c r="B408" s="407"/>
    </row>
    <row r="409" spans="1:10" ht="21.95" hidden="1" customHeight="1">
      <c r="A409" s="308" t="s">
        <v>462</v>
      </c>
      <c r="B409" s="407"/>
    </row>
    <row r="410" spans="1:10" ht="21.95" hidden="1" customHeight="1">
      <c r="A410" s="308" t="s">
        <v>463</v>
      </c>
      <c r="B410" s="407"/>
    </row>
    <row r="411" spans="1:10" ht="21.95" hidden="1" customHeight="1">
      <c r="A411" s="308" t="s">
        <v>464</v>
      </c>
      <c r="B411" s="407"/>
    </row>
    <row r="412" spans="1:10" ht="21.95" hidden="1" customHeight="1">
      <c r="A412" s="308" t="s">
        <v>465</v>
      </c>
      <c r="B412" s="407"/>
    </row>
    <row r="413" spans="1:10" ht="21.95" customHeight="1">
      <c r="A413" s="308" t="s">
        <v>466</v>
      </c>
      <c r="B413" s="407">
        <v>0.3</v>
      </c>
    </row>
    <row r="414" spans="1:10" ht="21.95" hidden="1" customHeight="1">
      <c r="A414" s="308" t="s">
        <v>467</v>
      </c>
      <c r="B414" s="407"/>
    </row>
    <row r="415" spans="1:10" ht="21.95" hidden="1" customHeight="1">
      <c r="A415" s="308" t="s">
        <v>468</v>
      </c>
      <c r="B415" s="407"/>
    </row>
    <row r="416" spans="1:10" ht="21.95" hidden="1" customHeight="1">
      <c r="A416" s="308" t="s">
        <v>469</v>
      </c>
      <c r="B416" s="407"/>
    </row>
    <row r="417" spans="1:10" ht="21.95" hidden="1" customHeight="1">
      <c r="A417" s="308" t="s">
        <v>470</v>
      </c>
      <c r="B417" s="407"/>
    </row>
    <row r="418" spans="1:10" s="299" customFormat="1" ht="21.95" hidden="1" customHeight="1">
      <c r="A418" s="306" t="s">
        <v>471</v>
      </c>
      <c r="B418" s="407"/>
      <c r="C418" s="307"/>
      <c r="D418" s="307"/>
      <c r="E418" s="307"/>
      <c r="F418" s="307"/>
      <c r="G418" s="307"/>
      <c r="H418" s="307"/>
      <c r="I418" s="307"/>
      <c r="J418" s="307"/>
    </row>
    <row r="419" spans="1:10" ht="21.95" hidden="1" customHeight="1">
      <c r="A419" s="308" t="s">
        <v>151</v>
      </c>
      <c r="B419" s="406"/>
    </row>
    <row r="420" spans="1:10" ht="21.95" hidden="1" customHeight="1">
      <c r="A420" s="308" t="s">
        <v>152</v>
      </c>
      <c r="B420" s="407"/>
    </row>
    <row r="421" spans="1:10" ht="21.95" hidden="1" customHeight="1">
      <c r="A421" s="308" t="s">
        <v>472</v>
      </c>
      <c r="B421" s="407"/>
    </row>
    <row r="422" spans="1:10" ht="21.95" hidden="1" customHeight="1">
      <c r="A422" s="308" t="s">
        <v>473</v>
      </c>
      <c r="B422" s="407"/>
    </row>
    <row r="423" spans="1:10" ht="21.95" hidden="1" customHeight="1">
      <c r="A423" s="308" t="s">
        <v>474</v>
      </c>
      <c r="B423" s="407"/>
    </row>
    <row r="424" spans="1:10" ht="21.95" hidden="1" customHeight="1">
      <c r="A424" s="308" t="s">
        <v>475</v>
      </c>
      <c r="B424" s="407"/>
    </row>
    <row r="425" spans="1:10" ht="21.95" hidden="1" customHeight="1">
      <c r="A425" s="308" t="s">
        <v>476</v>
      </c>
      <c r="B425" s="407"/>
    </row>
    <row r="426" spans="1:10" ht="21.95" hidden="1" customHeight="1">
      <c r="A426" s="308" t="s">
        <v>477</v>
      </c>
      <c r="B426" s="407"/>
    </row>
    <row r="427" spans="1:10" ht="21.95" hidden="1" customHeight="1">
      <c r="A427" s="308" t="s">
        <v>478</v>
      </c>
      <c r="B427" s="407"/>
    </row>
    <row r="428" spans="1:10" ht="21.95" hidden="1" customHeight="1">
      <c r="A428" s="308" t="s">
        <v>479</v>
      </c>
      <c r="B428" s="407"/>
    </row>
    <row r="429" spans="1:10" s="299" customFormat="1" ht="21.95" customHeight="1">
      <c r="A429" s="306" t="s">
        <v>480</v>
      </c>
      <c r="B429" s="406">
        <v>6.27</v>
      </c>
      <c r="C429" s="307"/>
      <c r="D429" s="307"/>
      <c r="E429" s="307"/>
      <c r="F429" s="307"/>
      <c r="G429" s="307"/>
      <c r="H429" s="307"/>
      <c r="I429" s="307"/>
      <c r="J429" s="307"/>
    </row>
    <row r="430" spans="1:10" ht="21.95" hidden="1" customHeight="1">
      <c r="A430" s="308" t="s">
        <v>151</v>
      </c>
      <c r="B430" s="406"/>
    </row>
    <row r="431" spans="1:10" ht="21.95" hidden="1" customHeight="1">
      <c r="A431" s="308" t="s">
        <v>152</v>
      </c>
      <c r="B431" s="407"/>
    </row>
    <row r="432" spans="1:10" ht="21.95" hidden="1" customHeight="1">
      <c r="A432" s="308" t="s">
        <v>481</v>
      </c>
      <c r="B432" s="407"/>
    </row>
    <row r="433" spans="1:10" ht="21.95" hidden="1" customHeight="1">
      <c r="A433" s="308" t="s">
        <v>482</v>
      </c>
      <c r="B433" s="407"/>
    </row>
    <row r="434" spans="1:10" ht="21.95" hidden="1" customHeight="1">
      <c r="A434" s="308" t="s">
        <v>483</v>
      </c>
      <c r="B434" s="407"/>
    </row>
    <row r="435" spans="1:10" ht="21.95" hidden="1" customHeight="1">
      <c r="A435" s="308" t="s">
        <v>484</v>
      </c>
      <c r="B435" s="407"/>
    </row>
    <row r="436" spans="1:10" ht="21.95" hidden="1" customHeight="1">
      <c r="A436" s="308" t="s">
        <v>485</v>
      </c>
      <c r="B436" s="407"/>
    </row>
    <row r="437" spans="1:10" ht="21.95" hidden="1" customHeight="1">
      <c r="A437" s="308" t="s">
        <v>486</v>
      </c>
      <c r="B437" s="407"/>
    </row>
    <row r="438" spans="1:10" ht="21.95" hidden="1" customHeight="1">
      <c r="A438" s="308" t="s">
        <v>487</v>
      </c>
      <c r="B438" s="407"/>
    </row>
    <row r="439" spans="1:10" ht="21.95" hidden="1" customHeight="1">
      <c r="A439" s="308" t="s">
        <v>488</v>
      </c>
      <c r="B439" s="407"/>
    </row>
    <row r="440" spans="1:10" ht="21.95" hidden="1" customHeight="1">
      <c r="A440" s="308" t="s">
        <v>489</v>
      </c>
      <c r="B440" s="407"/>
    </row>
    <row r="441" spans="1:10" ht="21.95" hidden="1" customHeight="1">
      <c r="A441" s="308" t="s">
        <v>490</v>
      </c>
      <c r="B441" s="407"/>
    </row>
    <row r="442" spans="1:10" ht="21.95" hidden="1" customHeight="1">
      <c r="A442" s="308" t="s">
        <v>491</v>
      </c>
      <c r="B442" s="407"/>
    </row>
    <row r="443" spans="1:10" ht="21.95" hidden="1" customHeight="1">
      <c r="A443" s="308" t="s">
        <v>492</v>
      </c>
      <c r="B443" s="407"/>
    </row>
    <row r="444" spans="1:10" ht="21.95" customHeight="1">
      <c r="A444" s="308" t="s">
        <v>493</v>
      </c>
      <c r="B444" s="407">
        <v>6.27</v>
      </c>
    </row>
    <row r="445" spans="1:10" s="299" customFormat="1" ht="21.95" hidden="1" customHeight="1">
      <c r="A445" s="306" t="s">
        <v>494</v>
      </c>
      <c r="B445" s="407"/>
      <c r="C445" s="307"/>
      <c r="D445" s="307"/>
      <c r="E445" s="307"/>
      <c r="F445" s="307"/>
      <c r="G445" s="307"/>
      <c r="H445" s="307"/>
      <c r="I445" s="307"/>
      <c r="J445" s="307"/>
    </row>
    <row r="446" spans="1:10" ht="21.95" hidden="1" customHeight="1">
      <c r="A446" s="308" t="s">
        <v>495</v>
      </c>
      <c r="B446" s="406"/>
    </row>
    <row r="447" spans="1:10" ht="21.95" hidden="1" customHeight="1">
      <c r="A447" s="308" t="s">
        <v>496</v>
      </c>
      <c r="B447" s="407"/>
    </row>
    <row r="448" spans="1:10" ht="21.95" hidden="1" customHeight="1">
      <c r="A448" s="308" t="s">
        <v>497</v>
      </c>
      <c r="B448" s="407"/>
    </row>
    <row r="449" spans="1:10" s="299" customFormat="1" ht="21.95" hidden="1" customHeight="1">
      <c r="A449" s="306" t="s">
        <v>498</v>
      </c>
      <c r="B449" s="407"/>
      <c r="C449" s="307"/>
      <c r="D449" s="307"/>
      <c r="E449" s="307"/>
      <c r="F449" s="307"/>
      <c r="G449" s="307"/>
      <c r="H449" s="307"/>
      <c r="I449" s="307"/>
      <c r="J449" s="307"/>
    </row>
    <row r="450" spans="1:10" ht="21.95" hidden="1" customHeight="1">
      <c r="A450" s="308" t="s">
        <v>268</v>
      </c>
      <c r="B450" s="406"/>
    </row>
    <row r="451" spans="1:10" ht="21.95" hidden="1" customHeight="1">
      <c r="A451" s="308" t="s">
        <v>499</v>
      </c>
      <c r="B451" s="407"/>
    </row>
    <row r="452" spans="1:10" ht="21.95" hidden="1" customHeight="1">
      <c r="A452" s="308" t="s">
        <v>500</v>
      </c>
      <c r="B452" s="407"/>
    </row>
    <row r="453" spans="1:10" ht="21.95" hidden="1" customHeight="1">
      <c r="A453" s="308" t="s">
        <v>501</v>
      </c>
      <c r="B453" s="407"/>
    </row>
    <row r="454" spans="1:10" s="299" customFormat="1" ht="21.95" customHeight="1">
      <c r="A454" s="306" t="s">
        <v>502</v>
      </c>
      <c r="B454" s="406">
        <f>B455+B456</f>
        <v>215.66</v>
      </c>
      <c r="C454" s="307"/>
      <c r="D454" s="307"/>
      <c r="E454" s="307"/>
      <c r="F454" s="307"/>
      <c r="G454" s="307"/>
      <c r="H454" s="307"/>
      <c r="I454" s="307"/>
      <c r="J454" s="307"/>
    </row>
    <row r="455" spans="1:10" s="299" customFormat="1" ht="21.95" customHeight="1">
      <c r="A455" s="411" t="s">
        <v>1464</v>
      </c>
      <c r="B455" s="407">
        <v>191.25</v>
      </c>
      <c r="C455" s="307"/>
      <c r="D455" s="307"/>
      <c r="E455" s="307"/>
      <c r="F455" s="307"/>
      <c r="G455" s="307"/>
      <c r="H455" s="307"/>
      <c r="I455" s="307"/>
      <c r="J455" s="307"/>
    </row>
    <row r="456" spans="1:10" ht="21.95" customHeight="1">
      <c r="A456" s="308" t="s">
        <v>503</v>
      </c>
      <c r="B456" s="407">
        <v>24.41</v>
      </c>
    </row>
    <row r="457" spans="1:10" s="299" customFormat="1" ht="21.95" hidden="1" customHeight="1">
      <c r="A457" s="306" t="s">
        <v>504</v>
      </c>
      <c r="B457" s="407"/>
      <c r="C457" s="307"/>
      <c r="D457" s="307"/>
      <c r="E457" s="307"/>
      <c r="F457" s="307"/>
      <c r="G457" s="307"/>
      <c r="H457" s="307"/>
      <c r="I457" s="307"/>
      <c r="J457" s="307"/>
    </row>
    <row r="458" spans="1:10" ht="21.95" hidden="1" customHeight="1">
      <c r="A458" s="308" t="s">
        <v>505</v>
      </c>
      <c r="B458" s="407"/>
    </row>
    <row r="459" spans="1:10" ht="21.95" hidden="1" customHeight="1">
      <c r="A459" s="308" t="s">
        <v>506</v>
      </c>
      <c r="B459" s="406"/>
    </row>
    <row r="460" spans="1:10" ht="21.95" hidden="1" customHeight="1">
      <c r="A460" s="308" t="s">
        <v>507</v>
      </c>
      <c r="B460" s="407"/>
    </row>
    <row r="461" spans="1:10" s="299" customFormat="1" ht="21.95" customHeight="1">
      <c r="A461" s="306" t="s">
        <v>508</v>
      </c>
      <c r="B461" s="406">
        <v>17.63</v>
      </c>
      <c r="C461" s="307"/>
      <c r="D461" s="307"/>
      <c r="E461" s="307"/>
      <c r="F461" s="307"/>
      <c r="G461" s="307"/>
      <c r="H461" s="307"/>
      <c r="I461" s="307"/>
      <c r="J461" s="307"/>
    </row>
    <row r="462" spans="1:10" s="299" customFormat="1" ht="21.95" customHeight="1">
      <c r="A462" s="306" t="s">
        <v>509</v>
      </c>
      <c r="B462" s="407">
        <v>17.63</v>
      </c>
      <c r="C462" s="307"/>
      <c r="D462" s="307"/>
      <c r="E462" s="307"/>
      <c r="F462" s="307"/>
      <c r="G462" s="307"/>
      <c r="H462" s="307"/>
      <c r="I462" s="307"/>
      <c r="J462" s="307"/>
    </row>
    <row r="463" spans="1:10" ht="21.95" hidden="1" customHeight="1">
      <c r="A463" s="308" t="s">
        <v>151</v>
      </c>
      <c r="B463" s="406"/>
    </row>
    <row r="464" spans="1:10" ht="21.95" hidden="1" customHeight="1">
      <c r="A464" s="308" t="s">
        <v>152</v>
      </c>
      <c r="B464" s="406"/>
    </row>
    <row r="465" spans="1:10" ht="21.95" hidden="1" customHeight="1">
      <c r="A465" s="308" t="s">
        <v>510</v>
      </c>
      <c r="B465" s="407"/>
    </row>
    <row r="466" spans="1:10" ht="21.95" customHeight="1">
      <c r="A466" s="308" t="s">
        <v>511</v>
      </c>
      <c r="B466" s="407">
        <v>17.63</v>
      </c>
    </row>
    <row r="467" spans="1:10" ht="21.95" hidden="1" customHeight="1">
      <c r="A467" s="308" t="s">
        <v>512</v>
      </c>
      <c r="B467" s="407"/>
    </row>
    <row r="468" spans="1:10" ht="21.95" hidden="1" customHeight="1">
      <c r="A468" s="308" t="s">
        <v>513</v>
      </c>
      <c r="B468" s="407"/>
    </row>
    <row r="469" spans="1:10" ht="21.95" hidden="1" customHeight="1">
      <c r="A469" s="308" t="s">
        <v>514</v>
      </c>
      <c r="B469" s="407"/>
    </row>
    <row r="470" spans="1:10" ht="21.95" hidden="1" customHeight="1">
      <c r="A470" s="308" t="s">
        <v>515</v>
      </c>
      <c r="B470" s="407"/>
    </row>
    <row r="471" spans="1:10" ht="21.95" hidden="1" customHeight="1">
      <c r="A471" s="308" t="s">
        <v>516</v>
      </c>
      <c r="B471" s="407"/>
    </row>
    <row r="472" spans="1:10" ht="21.95" hidden="1" customHeight="1">
      <c r="A472" s="308" t="s">
        <v>517</v>
      </c>
      <c r="B472" s="407"/>
    </row>
    <row r="473" spans="1:10" ht="21.95" hidden="1" customHeight="1">
      <c r="A473" s="308" t="s">
        <v>518</v>
      </c>
      <c r="B473" s="407"/>
    </row>
    <row r="474" spans="1:10" s="299" customFormat="1" ht="21.95" hidden="1" customHeight="1">
      <c r="A474" s="306" t="s">
        <v>519</v>
      </c>
      <c r="B474" s="407"/>
      <c r="C474" s="307"/>
      <c r="D474" s="307"/>
      <c r="E474" s="307"/>
      <c r="F474" s="307"/>
      <c r="G474" s="307"/>
      <c r="H474" s="307"/>
      <c r="I474" s="307"/>
      <c r="J474" s="307"/>
    </row>
    <row r="475" spans="1:10" ht="21.95" hidden="1" customHeight="1">
      <c r="A475" s="308" t="s">
        <v>520</v>
      </c>
      <c r="B475" s="407"/>
    </row>
    <row r="476" spans="1:10" s="299" customFormat="1" ht="21.95" hidden="1" customHeight="1">
      <c r="A476" s="306" t="s">
        <v>521</v>
      </c>
      <c r="B476" s="406"/>
      <c r="C476" s="307"/>
      <c r="D476" s="307"/>
      <c r="E476" s="307"/>
      <c r="F476" s="307"/>
      <c r="G476" s="307"/>
      <c r="H476" s="307"/>
      <c r="I476" s="307"/>
      <c r="J476" s="307"/>
    </row>
    <row r="477" spans="1:10" ht="21.95" hidden="1" customHeight="1">
      <c r="A477" s="308" t="s">
        <v>522</v>
      </c>
      <c r="B477" s="407"/>
    </row>
    <row r="478" spans="1:10" s="299" customFormat="1" ht="21.95" hidden="1" customHeight="1">
      <c r="A478" s="306" t="s">
        <v>523</v>
      </c>
      <c r="B478" s="406"/>
      <c r="C478" s="307"/>
      <c r="D478" s="307"/>
      <c r="E478" s="307"/>
      <c r="F478" s="307"/>
      <c r="G478" s="307"/>
      <c r="H478" s="307"/>
      <c r="I478" s="307"/>
      <c r="J478" s="307"/>
    </row>
    <row r="479" spans="1:10" ht="21.95" hidden="1" customHeight="1">
      <c r="A479" s="308" t="s">
        <v>524</v>
      </c>
      <c r="B479" s="407"/>
    </row>
    <row r="480" spans="1:10" ht="21.95" hidden="1" customHeight="1">
      <c r="A480" s="308" t="s">
        <v>525</v>
      </c>
      <c r="B480" s="406"/>
    </row>
    <row r="481" spans="1:10" s="299" customFormat="1" ht="21.95" hidden="1" customHeight="1">
      <c r="A481" s="306" t="s">
        <v>526</v>
      </c>
      <c r="B481" s="407"/>
      <c r="C481" s="307"/>
      <c r="D481" s="307"/>
      <c r="E481" s="307"/>
      <c r="F481" s="307"/>
      <c r="G481" s="307"/>
      <c r="H481" s="307"/>
      <c r="I481" s="307"/>
      <c r="J481" s="307"/>
    </row>
    <row r="482" spans="1:10" ht="21.95" hidden="1" customHeight="1">
      <c r="A482" s="308" t="s">
        <v>527</v>
      </c>
      <c r="B482" s="407"/>
    </row>
    <row r="483" spans="1:10" s="299" customFormat="1" ht="21.95" hidden="1" customHeight="1">
      <c r="A483" s="306" t="s">
        <v>528</v>
      </c>
      <c r="B483" s="406"/>
      <c r="C483" s="307"/>
      <c r="D483" s="307"/>
      <c r="E483" s="307"/>
      <c r="F483" s="307"/>
      <c r="G483" s="307"/>
      <c r="H483" s="307"/>
      <c r="I483" s="307"/>
      <c r="J483" s="307"/>
    </row>
    <row r="484" spans="1:10" s="299" customFormat="1" ht="21.95" hidden="1" customHeight="1">
      <c r="A484" s="306" t="s">
        <v>529</v>
      </c>
      <c r="B484" s="407"/>
      <c r="C484" s="307"/>
      <c r="D484" s="307"/>
      <c r="E484" s="307"/>
      <c r="F484" s="307"/>
      <c r="G484" s="307"/>
      <c r="H484" s="307"/>
      <c r="I484" s="307"/>
      <c r="J484" s="307"/>
    </row>
    <row r="485" spans="1:10" ht="21.95" hidden="1" customHeight="1">
      <c r="A485" s="308" t="s">
        <v>152</v>
      </c>
      <c r="B485" s="406"/>
    </row>
    <row r="486" spans="1:10" ht="21.95" hidden="1" customHeight="1">
      <c r="A486" s="308" t="s">
        <v>351</v>
      </c>
      <c r="B486" s="406"/>
    </row>
    <row r="487" spans="1:10" ht="21.95" hidden="1" customHeight="1">
      <c r="A487" s="308" t="s">
        <v>530</v>
      </c>
      <c r="B487" s="407"/>
    </row>
    <row r="488" spans="1:10" s="299" customFormat="1" ht="21.95" hidden="1" customHeight="1">
      <c r="A488" s="306" t="s">
        <v>531</v>
      </c>
      <c r="B488" s="407"/>
      <c r="C488" s="307"/>
      <c r="D488" s="307"/>
      <c r="E488" s="307"/>
      <c r="F488" s="307"/>
      <c r="G488" s="307"/>
      <c r="H488" s="307"/>
      <c r="I488" s="307"/>
      <c r="J488" s="307"/>
    </row>
    <row r="489" spans="1:10" ht="21.95" hidden="1" customHeight="1">
      <c r="A489" s="308" t="s">
        <v>532</v>
      </c>
      <c r="B489" s="407"/>
    </row>
    <row r="490" spans="1:10" s="299" customFormat="1" ht="21.95" hidden="1" customHeight="1">
      <c r="A490" s="306" t="s">
        <v>533</v>
      </c>
      <c r="B490" s="406"/>
      <c r="C490" s="307"/>
      <c r="D490" s="307"/>
      <c r="E490" s="307"/>
      <c r="F490" s="307"/>
      <c r="G490" s="307"/>
      <c r="H490" s="307"/>
      <c r="I490" s="307"/>
      <c r="J490" s="307"/>
    </row>
    <row r="491" spans="1:10" ht="21.95" hidden="1" customHeight="1">
      <c r="A491" s="308" t="s">
        <v>151</v>
      </c>
      <c r="B491" s="407"/>
    </row>
    <row r="492" spans="1:10" ht="21.95" hidden="1" customHeight="1">
      <c r="A492" s="308" t="s">
        <v>152</v>
      </c>
      <c r="B492" s="406"/>
    </row>
    <row r="493" spans="1:10" ht="21.95" hidden="1" customHeight="1">
      <c r="A493" s="308" t="s">
        <v>534</v>
      </c>
      <c r="B493" s="407"/>
    </row>
    <row r="494" spans="1:10" s="299" customFormat="1" ht="21.95" hidden="1" customHeight="1">
      <c r="A494" s="306" t="s">
        <v>535</v>
      </c>
      <c r="B494" s="407"/>
      <c r="C494" s="307"/>
      <c r="D494" s="307"/>
      <c r="E494" s="307"/>
      <c r="F494" s="307"/>
      <c r="G494" s="307"/>
      <c r="H494" s="307"/>
      <c r="I494" s="307"/>
      <c r="J494" s="307"/>
    </row>
    <row r="495" spans="1:10" ht="21.95" hidden="1" customHeight="1">
      <c r="A495" s="308" t="s">
        <v>151</v>
      </c>
      <c r="B495" s="407"/>
    </row>
    <row r="496" spans="1:10" ht="21.95" hidden="1" customHeight="1">
      <c r="A496" s="308" t="s">
        <v>536</v>
      </c>
      <c r="B496" s="406"/>
    </row>
    <row r="497" spans="1:10" s="299" customFormat="1" ht="21.95" hidden="1" customHeight="1">
      <c r="A497" s="306" t="s">
        <v>537</v>
      </c>
      <c r="B497" s="407"/>
      <c r="C497" s="307"/>
      <c r="D497" s="307"/>
      <c r="E497" s="307"/>
      <c r="F497" s="307"/>
      <c r="G497" s="307"/>
      <c r="H497" s="307"/>
      <c r="I497" s="307"/>
      <c r="J497" s="307"/>
    </row>
    <row r="498" spans="1:10" ht="21.95" hidden="1" customHeight="1">
      <c r="A498" s="308" t="s">
        <v>538</v>
      </c>
      <c r="B498" s="407"/>
    </row>
    <row r="499" spans="1:10" ht="21.95" hidden="1" customHeight="1">
      <c r="A499" s="308" t="s">
        <v>539</v>
      </c>
      <c r="B499" s="406"/>
    </row>
    <row r="500" spans="1:10" s="299" customFormat="1" ht="21.95" hidden="1" customHeight="1">
      <c r="A500" s="306" t="s">
        <v>540</v>
      </c>
      <c r="B500" s="407"/>
      <c r="C500" s="307"/>
      <c r="D500" s="307"/>
      <c r="E500" s="307"/>
      <c r="F500" s="307"/>
      <c r="G500" s="307"/>
      <c r="H500" s="307"/>
      <c r="I500" s="307"/>
      <c r="J500" s="307"/>
    </row>
    <row r="501" spans="1:10" ht="21.95" hidden="1" customHeight="1">
      <c r="A501" s="308" t="s">
        <v>541</v>
      </c>
      <c r="B501" s="407"/>
    </row>
    <row r="502" spans="1:10" s="299" customFormat="1" ht="21.95" hidden="1" customHeight="1">
      <c r="A502" s="306" t="s">
        <v>542</v>
      </c>
      <c r="B502" s="406"/>
      <c r="C502" s="307"/>
      <c r="D502" s="307"/>
      <c r="E502" s="307"/>
      <c r="F502" s="307"/>
      <c r="G502" s="307"/>
      <c r="H502" s="307"/>
      <c r="I502" s="307"/>
      <c r="J502" s="307"/>
    </row>
    <row r="503" spans="1:10" s="299" customFormat="1" ht="21.95" hidden="1" customHeight="1">
      <c r="A503" s="306" t="s">
        <v>543</v>
      </c>
      <c r="B503" s="407"/>
      <c r="C503" s="307"/>
      <c r="D503" s="307"/>
      <c r="E503" s="307"/>
      <c r="F503" s="307"/>
      <c r="G503" s="307"/>
      <c r="H503" s="307"/>
      <c r="I503" s="307"/>
      <c r="J503" s="307"/>
    </row>
    <row r="504" spans="1:10" ht="21.95" hidden="1" customHeight="1">
      <c r="A504" s="308" t="s">
        <v>151</v>
      </c>
      <c r="B504" s="406"/>
    </row>
    <row r="505" spans="1:10" ht="21.95" hidden="1" customHeight="1">
      <c r="A505" s="308" t="s">
        <v>152</v>
      </c>
      <c r="B505" s="406"/>
    </row>
    <row r="506" spans="1:10" ht="21.95" hidden="1" customHeight="1">
      <c r="A506" s="308" t="s">
        <v>544</v>
      </c>
      <c r="B506" s="407"/>
    </row>
    <row r="507" spans="1:10" ht="21.95" hidden="1" customHeight="1">
      <c r="A507" s="308" t="s">
        <v>156</v>
      </c>
      <c r="B507" s="407"/>
    </row>
    <row r="508" spans="1:10" s="299" customFormat="1" ht="21.95" hidden="1" customHeight="1">
      <c r="A508" s="306" t="s">
        <v>545</v>
      </c>
      <c r="B508" s="407"/>
      <c r="C508" s="307"/>
      <c r="D508" s="307"/>
      <c r="E508" s="307"/>
      <c r="F508" s="307"/>
      <c r="G508" s="307"/>
      <c r="H508" s="307"/>
      <c r="I508" s="307"/>
      <c r="J508" s="307"/>
    </row>
    <row r="509" spans="1:10" ht="21.95" hidden="1" customHeight="1">
      <c r="A509" s="308" t="s">
        <v>546</v>
      </c>
      <c r="B509" s="407"/>
    </row>
    <row r="510" spans="1:10" s="299" customFormat="1" ht="21.95" hidden="1" customHeight="1">
      <c r="A510" s="306" t="s">
        <v>547</v>
      </c>
      <c r="B510" s="407"/>
      <c r="C510" s="307"/>
      <c r="D510" s="307"/>
      <c r="E510" s="307"/>
      <c r="F510" s="307"/>
      <c r="G510" s="307"/>
      <c r="H510" s="307"/>
      <c r="I510" s="307"/>
      <c r="J510" s="307"/>
    </row>
    <row r="511" spans="1:10" ht="21.95" hidden="1" customHeight="1">
      <c r="A511" s="308" t="s">
        <v>548</v>
      </c>
      <c r="B511" s="406"/>
    </row>
    <row r="512" spans="1:10" s="299" customFormat="1" ht="21.95" hidden="1" customHeight="1">
      <c r="A512" s="306" t="s">
        <v>549</v>
      </c>
      <c r="B512" s="407"/>
      <c r="C512" s="307"/>
      <c r="D512" s="307"/>
      <c r="E512" s="307"/>
      <c r="F512" s="307"/>
      <c r="G512" s="307"/>
      <c r="H512" s="307"/>
      <c r="I512" s="307"/>
      <c r="J512" s="307"/>
    </row>
    <row r="513" spans="1:10" s="299" customFormat="1" ht="21.95" hidden="1" customHeight="1">
      <c r="A513" s="306" t="s">
        <v>550</v>
      </c>
      <c r="B513" s="406"/>
      <c r="C513" s="307"/>
      <c r="D513" s="307"/>
      <c r="E513" s="307"/>
      <c r="F513" s="307"/>
      <c r="G513" s="307"/>
      <c r="H513" s="307"/>
      <c r="I513" s="307"/>
      <c r="J513" s="307"/>
    </row>
    <row r="514" spans="1:10" ht="21.95" hidden="1" customHeight="1">
      <c r="A514" s="308" t="s">
        <v>152</v>
      </c>
      <c r="B514" s="407"/>
    </row>
    <row r="515" spans="1:10" s="299" customFormat="1" ht="21.95" hidden="1" customHeight="1">
      <c r="A515" s="306" t="s">
        <v>551</v>
      </c>
      <c r="B515" s="406"/>
      <c r="C515" s="307"/>
      <c r="D515" s="307"/>
      <c r="E515" s="307"/>
      <c r="F515" s="307"/>
      <c r="G515" s="307"/>
      <c r="H515" s="307"/>
      <c r="I515" s="307"/>
      <c r="J515" s="307"/>
    </row>
    <row r="516" spans="1:10" ht="21.95" hidden="1" customHeight="1">
      <c r="A516" s="308" t="s">
        <v>552</v>
      </c>
      <c r="B516" s="406"/>
    </row>
    <row r="517" spans="1:10" s="299" customFormat="1" ht="21.95" hidden="1" customHeight="1">
      <c r="A517" s="306" t="s">
        <v>553</v>
      </c>
      <c r="B517" s="407"/>
      <c r="C517" s="307"/>
      <c r="D517" s="307"/>
      <c r="E517" s="307"/>
      <c r="F517" s="307"/>
      <c r="G517" s="307"/>
      <c r="H517" s="307"/>
      <c r="I517" s="307"/>
      <c r="J517" s="307"/>
    </row>
    <row r="518" spans="1:10" s="299" customFormat="1" ht="21.95" hidden="1" customHeight="1">
      <c r="A518" s="306" t="s">
        <v>554</v>
      </c>
      <c r="B518" s="406"/>
      <c r="C518" s="307"/>
      <c r="D518" s="307"/>
      <c r="E518" s="307"/>
      <c r="F518" s="307"/>
      <c r="G518" s="307"/>
      <c r="H518" s="307"/>
      <c r="I518" s="307"/>
      <c r="J518" s="307"/>
    </row>
    <row r="519" spans="1:10" ht="21.95" hidden="1" customHeight="1">
      <c r="A519" s="308" t="s">
        <v>151</v>
      </c>
      <c r="B519" s="407"/>
    </row>
    <row r="520" spans="1:10" ht="21.95" hidden="1" customHeight="1">
      <c r="A520" s="308" t="s">
        <v>152</v>
      </c>
      <c r="B520" s="406"/>
    </row>
    <row r="521" spans="1:10" ht="21.95" hidden="1" customHeight="1">
      <c r="A521" s="308" t="s">
        <v>555</v>
      </c>
      <c r="B521" s="406"/>
    </row>
    <row r="522" spans="1:10" ht="21.95" hidden="1" customHeight="1">
      <c r="A522" s="308" t="s">
        <v>556</v>
      </c>
      <c r="B522" s="407"/>
    </row>
    <row r="523" spans="1:10" ht="21.95" hidden="1" customHeight="1">
      <c r="A523" s="308" t="s">
        <v>557</v>
      </c>
      <c r="B523" s="407"/>
    </row>
    <row r="524" spans="1:10" ht="21.95" hidden="1" customHeight="1">
      <c r="A524" s="308" t="s">
        <v>558</v>
      </c>
      <c r="B524" s="407"/>
    </row>
    <row r="525" spans="1:10" ht="21.95" hidden="1" customHeight="1">
      <c r="A525" s="308" t="s">
        <v>559</v>
      </c>
      <c r="B525" s="407"/>
    </row>
    <row r="526" spans="1:10" ht="21.95" hidden="1" customHeight="1">
      <c r="A526" s="308" t="s">
        <v>156</v>
      </c>
      <c r="B526" s="407"/>
    </row>
    <row r="527" spans="1:10" ht="21.95" hidden="1" customHeight="1">
      <c r="A527" s="308" t="s">
        <v>560</v>
      </c>
      <c r="B527" s="407"/>
    </row>
    <row r="528" spans="1:10" s="299" customFormat="1" ht="21.95" hidden="1" customHeight="1">
      <c r="A528" s="306" t="s">
        <v>561</v>
      </c>
      <c r="B528" s="407"/>
      <c r="C528" s="307"/>
      <c r="D528" s="307"/>
      <c r="E528" s="307"/>
      <c r="F528" s="307"/>
      <c r="G528" s="307"/>
      <c r="H528" s="307"/>
      <c r="I528" s="307"/>
      <c r="J528" s="307"/>
    </row>
    <row r="529" spans="1:10" ht="21.95" hidden="1" customHeight="1">
      <c r="A529" s="308" t="s">
        <v>562</v>
      </c>
      <c r="B529" s="407"/>
    </row>
    <row r="530" spans="1:10" s="299" customFormat="1" ht="21.95" hidden="1" customHeight="1">
      <c r="A530" s="306" t="s">
        <v>563</v>
      </c>
      <c r="B530" s="407"/>
      <c r="C530" s="307"/>
      <c r="D530" s="307"/>
      <c r="E530" s="307"/>
      <c r="F530" s="307"/>
      <c r="G530" s="307"/>
      <c r="H530" s="307"/>
      <c r="I530" s="307"/>
      <c r="J530" s="307"/>
    </row>
    <row r="531" spans="1:10" ht="21.95" hidden="1" customHeight="1">
      <c r="A531" s="308" t="s">
        <v>564</v>
      </c>
      <c r="B531" s="406"/>
    </row>
    <row r="532" spans="1:10" s="299" customFormat="1" ht="21.95" customHeight="1">
      <c r="A532" s="306" t="s">
        <v>565</v>
      </c>
      <c r="B532" s="406">
        <f>B533+B539</f>
        <v>421.72</v>
      </c>
      <c r="C532" s="307"/>
      <c r="D532" s="307"/>
      <c r="E532" s="307"/>
      <c r="F532" s="307"/>
      <c r="G532" s="307"/>
      <c r="H532" s="307"/>
      <c r="I532" s="307"/>
      <c r="J532" s="307"/>
    </row>
    <row r="533" spans="1:10" s="299" customFormat="1" ht="21.95" customHeight="1">
      <c r="A533" s="306" t="s">
        <v>566</v>
      </c>
      <c r="B533" s="406">
        <v>294.98</v>
      </c>
      <c r="C533" s="307"/>
      <c r="D533" s="307"/>
      <c r="E533" s="307"/>
      <c r="F533" s="307"/>
      <c r="G533" s="307"/>
      <c r="H533" s="307"/>
      <c r="I533" s="307"/>
      <c r="J533" s="307"/>
    </row>
    <row r="534" spans="1:10" ht="21.95" hidden="1" customHeight="1">
      <c r="A534" s="308" t="s">
        <v>567</v>
      </c>
      <c r="B534" s="407"/>
    </row>
    <row r="535" spans="1:10" ht="21.95" hidden="1" customHeight="1">
      <c r="A535" s="308" t="s">
        <v>568</v>
      </c>
      <c r="B535" s="406"/>
    </row>
    <row r="536" spans="1:10" ht="21.95" hidden="1" customHeight="1">
      <c r="A536" s="308" t="s">
        <v>569</v>
      </c>
      <c r="B536" s="406"/>
    </row>
    <row r="537" spans="1:10" ht="21.95" customHeight="1">
      <c r="A537" s="411" t="s">
        <v>1465</v>
      </c>
      <c r="B537" s="407">
        <v>294.98</v>
      </c>
    </row>
    <row r="538" spans="1:10" ht="21.95" hidden="1" customHeight="1">
      <c r="A538" s="308" t="s">
        <v>570</v>
      </c>
      <c r="B538" s="407"/>
    </row>
    <row r="539" spans="1:10" s="299" customFormat="1" ht="21.95" customHeight="1">
      <c r="A539" s="306" t="s">
        <v>571</v>
      </c>
      <c r="B539" s="406">
        <v>126.74</v>
      </c>
      <c r="C539" s="307"/>
      <c r="D539" s="307"/>
      <c r="E539" s="307"/>
      <c r="F539" s="307"/>
      <c r="G539" s="307"/>
      <c r="H539" s="307"/>
      <c r="I539" s="307"/>
      <c r="J539" s="307"/>
    </row>
    <row r="540" spans="1:10" ht="21.95" customHeight="1">
      <c r="A540" s="308" t="s">
        <v>572</v>
      </c>
      <c r="B540" s="407">
        <v>126.74</v>
      </c>
    </row>
    <row r="541" spans="1:10" s="299" customFormat="1" ht="21.95" hidden="1" customHeight="1">
      <c r="A541" s="306" t="s">
        <v>573</v>
      </c>
      <c r="B541" s="407"/>
      <c r="C541" s="307"/>
      <c r="D541" s="307"/>
      <c r="E541" s="307"/>
      <c r="F541" s="307"/>
      <c r="G541" s="307"/>
      <c r="H541" s="307"/>
      <c r="I541" s="307"/>
      <c r="J541" s="307"/>
    </row>
    <row r="542" spans="1:10" s="299" customFormat="1" ht="21.95" hidden="1" customHeight="1">
      <c r="A542" s="306" t="s">
        <v>574</v>
      </c>
      <c r="B542" s="407"/>
      <c r="C542" s="307"/>
      <c r="D542" s="307"/>
      <c r="E542" s="307"/>
      <c r="F542" s="307"/>
      <c r="G542" s="307"/>
      <c r="H542" s="307"/>
      <c r="I542" s="307"/>
      <c r="J542" s="307"/>
    </row>
    <row r="543" spans="1:10" ht="21.95" hidden="1" customHeight="1">
      <c r="A543" s="308" t="s">
        <v>156</v>
      </c>
      <c r="B543" s="406"/>
    </row>
    <row r="544" spans="1:10" ht="21.95" hidden="1" customHeight="1">
      <c r="A544" s="308" t="s">
        <v>575</v>
      </c>
      <c r="B544" s="407"/>
    </row>
    <row r="545" spans="1:10" s="299" customFormat="1" ht="21.95" hidden="1" customHeight="1">
      <c r="A545" s="306" t="s">
        <v>576</v>
      </c>
      <c r="B545" s="406"/>
      <c r="C545" s="307"/>
      <c r="D545" s="307"/>
      <c r="E545" s="307"/>
      <c r="F545" s="307"/>
      <c r="G545" s="307"/>
      <c r="H545" s="307"/>
      <c r="I545" s="307"/>
      <c r="J545" s="307"/>
    </row>
    <row r="546" spans="1:10" ht="21.95" hidden="1" customHeight="1">
      <c r="A546" s="308" t="s">
        <v>577</v>
      </c>
      <c r="B546" s="406"/>
    </row>
    <row r="547" spans="1:10" ht="21.95" hidden="1" customHeight="1">
      <c r="A547" s="308" t="s">
        <v>578</v>
      </c>
      <c r="B547" s="407"/>
    </row>
    <row r="548" spans="1:10" ht="21.95" hidden="1" customHeight="1">
      <c r="A548" s="308" t="s">
        <v>579</v>
      </c>
      <c r="B548" s="407"/>
    </row>
    <row r="549" spans="1:10" s="299" customFormat="1" ht="21.95" hidden="1" customHeight="1">
      <c r="A549" s="306" t="s">
        <v>580</v>
      </c>
      <c r="B549" s="406"/>
      <c r="C549" s="307"/>
      <c r="D549" s="307"/>
      <c r="E549" s="307"/>
      <c r="F549" s="307"/>
      <c r="G549" s="307"/>
      <c r="H549" s="307"/>
      <c r="I549" s="307"/>
      <c r="J549" s="307"/>
    </row>
    <row r="550" spans="1:10" s="299" customFormat="1" ht="21.95" hidden="1" customHeight="1">
      <c r="A550" s="306" t="s">
        <v>581</v>
      </c>
      <c r="B550" s="407"/>
      <c r="C550" s="307"/>
      <c r="D550" s="307"/>
      <c r="E550" s="307"/>
      <c r="F550" s="307"/>
      <c r="G550" s="307"/>
      <c r="H550" s="307"/>
      <c r="I550" s="307"/>
      <c r="J550" s="307"/>
    </row>
    <row r="551" spans="1:10" ht="21.95" hidden="1" customHeight="1">
      <c r="A551" s="308" t="s">
        <v>151</v>
      </c>
      <c r="B551" s="407"/>
    </row>
    <row r="552" spans="1:10" ht="21.95" hidden="1" customHeight="1">
      <c r="A552" s="308" t="s">
        <v>152</v>
      </c>
      <c r="B552" s="407"/>
    </row>
    <row r="553" spans="1:10" ht="21.95" hidden="1" customHeight="1">
      <c r="A553" s="308" t="s">
        <v>582</v>
      </c>
      <c r="B553" s="406"/>
    </row>
    <row r="554" spans="1:10" ht="21.95" hidden="1" customHeight="1">
      <c r="A554" s="308" t="s">
        <v>583</v>
      </c>
      <c r="B554" s="406"/>
    </row>
    <row r="555" spans="1:10" ht="21.95" hidden="1" customHeight="1">
      <c r="A555" s="308" t="s">
        <v>584</v>
      </c>
      <c r="B555" s="407"/>
    </row>
    <row r="556" spans="1:10" s="299" customFormat="1" ht="21.95" hidden="1" customHeight="1">
      <c r="A556" s="306" t="s">
        <v>585</v>
      </c>
      <c r="B556" s="407"/>
      <c r="C556" s="307"/>
      <c r="D556" s="307"/>
      <c r="E556" s="307"/>
      <c r="F556" s="307"/>
      <c r="G556" s="307"/>
      <c r="H556" s="307"/>
      <c r="I556" s="307"/>
      <c r="J556" s="307"/>
    </row>
    <row r="557" spans="1:10" ht="21.95" hidden="1" customHeight="1">
      <c r="A557" s="308" t="s">
        <v>586</v>
      </c>
      <c r="B557" s="407"/>
    </row>
    <row r="558" spans="1:10" s="299" customFormat="1" ht="21.95" hidden="1" customHeight="1">
      <c r="A558" s="306" t="s">
        <v>587</v>
      </c>
      <c r="B558" s="407"/>
      <c r="C558" s="307"/>
      <c r="D558" s="307"/>
      <c r="E558" s="307"/>
      <c r="F558" s="307"/>
      <c r="G558" s="307"/>
      <c r="H558" s="307"/>
      <c r="I558" s="307"/>
      <c r="J558" s="307"/>
    </row>
    <row r="559" spans="1:10" ht="21.95" hidden="1" customHeight="1">
      <c r="A559" s="308" t="s">
        <v>156</v>
      </c>
      <c r="B559" s="407"/>
    </row>
    <row r="560" spans="1:10" s="299" customFormat="1" ht="21.95" hidden="1" customHeight="1">
      <c r="A560" s="306" t="s">
        <v>588</v>
      </c>
      <c r="B560" s="406"/>
      <c r="C560" s="307"/>
      <c r="D560" s="307"/>
      <c r="E560" s="307"/>
      <c r="F560" s="307"/>
      <c r="G560" s="307"/>
      <c r="H560" s="307"/>
      <c r="I560" s="307"/>
      <c r="J560" s="307"/>
    </row>
    <row r="561" spans="1:10" ht="21.95" hidden="1" customHeight="1">
      <c r="A561" s="308" t="s">
        <v>589</v>
      </c>
      <c r="B561" s="407"/>
    </row>
    <row r="562" spans="1:10" s="299" customFormat="1" ht="21.95" hidden="1" customHeight="1">
      <c r="A562" s="306" t="s">
        <v>590</v>
      </c>
      <c r="B562" s="406"/>
      <c r="C562" s="307"/>
      <c r="D562" s="307"/>
      <c r="E562" s="307"/>
      <c r="F562" s="307"/>
      <c r="G562" s="307"/>
      <c r="H562" s="307"/>
      <c r="I562" s="307"/>
      <c r="J562" s="307"/>
    </row>
    <row r="563" spans="1:10" s="299" customFormat="1" ht="21.95" hidden="1" customHeight="1">
      <c r="A563" s="306" t="s">
        <v>591</v>
      </c>
      <c r="B563" s="407"/>
      <c r="C563" s="307"/>
      <c r="D563" s="307"/>
      <c r="E563" s="307"/>
      <c r="F563" s="307"/>
      <c r="G563" s="307"/>
      <c r="H563" s="307"/>
      <c r="I563" s="307"/>
      <c r="J563" s="307"/>
    </row>
    <row r="564" spans="1:10" ht="21.95" hidden="1" customHeight="1">
      <c r="A564" s="308" t="s">
        <v>592</v>
      </c>
      <c r="B564" s="406"/>
    </row>
    <row r="565" spans="1:10" s="299" customFormat="1" ht="21.95" hidden="1" customHeight="1">
      <c r="A565" s="306" t="s">
        <v>593</v>
      </c>
      <c r="B565" s="407"/>
      <c r="C565" s="307"/>
      <c r="D565" s="307"/>
      <c r="E565" s="307"/>
      <c r="F565" s="307"/>
      <c r="G565" s="307"/>
      <c r="H565" s="307"/>
      <c r="I565" s="307"/>
      <c r="J565" s="307"/>
    </row>
    <row r="566" spans="1:10" s="299" customFormat="1" ht="21.95" hidden="1" customHeight="1">
      <c r="A566" s="306" t="s">
        <v>594</v>
      </c>
      <c r="B566" s="406"/>
      <c r="C566" s="307"/>
      <c r="D566" s="307"/>
      <c r="E566" s="307"/>
      <c r="F566" s="307"/>
      <c r="G566" s="307"/>
      <c r="H566" s="307"/>
      <c r="I566" s="307"/>
      <c r="J566" s="307"/>
    </row>
    <row r="567" spans="1:10" ht="21.95" hidden="1" customHeight="1">
      <c r="A567" s="308" t="s">
        <v>595</v>
      </c>
      <c r="B567" s="407"/>
    </row>
    <row r="568" spans="1:10" s="299" customFormat="1" ht="21.95" hidden="1" customHeight="1">
      <c r="A568" s="306" t="s">
        <v>596</v>
      </c>
      <c r="B568" s="406"/>
      <c r="C568" s="307"/>
      <c r="D568" s="307"/>
      <c r="E568" s="307"/>
      <c r="F568" s="307"/>
      <c r="G568" s="307"/>
      <c r="H568" s="307"/>
      <c r="I568" s="307"/>
      <c r="J568" s="307"/>
    </row>
    <row r="569" spans="1:10" ht="21.95" hidden="1" customHeight="1">
      <c r="A569" s="308" t="s">
        <v>597</v>
      </c>
      <c r="B569" s="407"/>
    </row>
    <row r="570" spans="1:10" ht="34.15" customHeight="1">
      <c r="A570" s="470" t="s">
        <v>598</v>
      </c>
      <c r="B570" s="470"/>
    </row>
  </sheetData>
  <autoFilter ref="A4:B570">
    <filterColumn colId="0" showButton="0"/>
  </autoFilter>
  <mergeCells count="4">
    <mergeCell ref="A1:B1"/>
    <mergeCell ref="A2:B2"/>
    <mergeCell ref="A4:B4"/>
    <mergeCell ref="A570:B570"/>
  </mergeCells>
  <phoneticPr fontId="83"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tabColor rgb="FF00FF00"/>
  </sheetPr>
  <dimension ref="A1:H102"/>
  <sheetViews>
    <sheetView showZeros="0" workbookViewId="0">
      <selection activeCell="A53" sqref="A53:XFD53"/>
    </sheetView>
  </sheetViews>
  <sheetFormatPr defaultColWidth="9" defaultRowHeight="14.25"/>
  <cols>
    <col min="1" max="1" width="38.625" style="140" customWidth="1"/>
    <col min="2" max="2" width="13.125" style="140" customWidth="1"/>
    <col min="3" max="3" width="38.125" style="141" customWidth="1"/>
    <col min="4" max="4" width="13.25" style="141" customWidth="1"/>
    <col min="5" max="5" width="9" style="141" customWidth="1"/>
    <col min="6" max="6" width="25.25" style="141" customWidth="1"/>
    <col min="7" max="16384" width="9" style="141"/>
  </cols>
  <sheetData>
    <row r="1" spans="1:8" ht="20.25" customHeight="1">
      <c r="A1" s="465" t="s">
        <v>599</v>
      </c>
      <c r="B1" s="465"/>
      <c r="C1" s="465"/>
      <c r="D1" s="465"/>
    </row>
    <row r="2" spans="1:8" ht="38.25" customHeight="1">
      <c r="A2" s="468" t="s">
        <v>600</v>
      </c>
      <c r="B2" s="468"/>
      <c r="C2" s="468"/>
      <c r="D2" s="468"/>
    </row>
    <row r="3" spans="1:8" ht="20.25" customHeight="1">
      <c r="A3" s="292"/>
      <c r="B3" s="292"/>
      <c r="D3" s="142" t="s">
        <v>2</v>
      </c>
    </row>
    <row r="4" spans="1:8" ht="24" customHeight="1">
      <c r="A4" s="143" t="s">
        <v>601</v>
      </c>
      <c r="B4" s="143" t="s">
        <v>5</v>
      </c>
      <c r="C4" s="143" t="s">
        <v>147</v>
      </c>
      <c r="D4" s="143" t="s">
        <v>5</v>
      </c>
    </row>
    <row r="5" spans="1:8" ht="19.5" customHeight="1">
      <c r="A5" s="135" t="s">
        <v>602</v>
      </c>
      <c r="B5" s="412">
        <f>B6+B24+B33</f>
        <v>3548.9400000000005</v>
      </c>
      <c r="C5" s="135" t="s">
        <v>603</v>
      </c>
      <c r="D5" s="293"/>
    </row>
    <row r="6" spans="1:8" ht="19.5" customHeight="1">
      <c r="A6" s="54" t="s">
        <v>604</v>
      </c>
      <c r="B6" s="412">
        <v>2254.3000000000002</v>
      </c>
      <c r="C6" s="54" t="s">
        <v>605</v>
      </c>
      <c r="D6" s="293"/>
    </row>
    <row r="7" spans="1:8" ht="17.25" hidden="1" customHeight="1">
      <c r="A7" s="54" t="s">
        <v>606</v>
      </c>
      <c r="B7" s="413"/>
      <c r="C7" s="146"/>
      <c r="D7" s="145"/>
      <c r="H7" s="294"/>
    </row>
    <row r="8" spans="1:8" ht="17.25" hidden="1" customHeight="1">
      <c r="A8" s="54" t="s">
        <v>607</v>
      </c>
      <c r="B8" s="413"/>
      <c r="C8" s="54"/>
      <c r="D8" s="145"/>
      <c r="H8" s="294"/>
    </row>
    <row r="9" spans="1:8" ht="17.25" hidden="1" customHeight="1">
      <c r="A9" s="54" t="s">
        <v>608</v>
      </c>
      <c r="B9" s="413"/>
      <c r="C9" s="54"/>
      <c r="D9" s="145"/>
      <c r="H9" s="294"/>
    </row>
    <row r="10" spans="1:8" ht="17.25" hidden="1" customHeight="1">
      <c r="A10" s="54" t="s">
        <v>609</v>
      </c>
      <c r="B10" s="413"/>
      <c r="C10" s="54"/>
      <c r="D10" s="145"/>
      <c r="H10" s="294"/>
    </row>
    <row r="11" spans="1:8" ht="17.25" customHeight="1">
      <c r="A11" s="54" t="s">
        <v>1501</v>
      </c>
      <c r="B11" s="413">
        <v>1712</v>
      </c>
      <c r="C11" s="54"/>
      <c r="D11" s="145"/>
      <c r="H11" s="294"/>
    </row>
    <row r="12" spans="1:8" ht="17.25" customHeight="1">
      <c r="A12" s="295" t="s">
        <v>610</v>
      </c>
      <c r="B12" s="413">
        <v>529.1</v>
      </c>
      <c r="C12" s="54"/>
      <c r="D12" s="145"/>
      <c r="H12" s="294"/>
    </row>
    <row r="13" spans="1:8" ht="17.25" hidden="1" customHeight="1">
      <c r="A13" s="54" t="s">
        <v>611</v>
      </c>
      <c r="B13" s="413"/>
      <c r="C13" s="54"/>
      <c r="D13" s="145"/>
      <c r="H13" s="294"/>
    </row>
    <row r="14" spans="1:8" ht="17.25" hidden="1" customHeight="1">
      <c r="A14" s="54" t="s">
        <v>612</v>
      </c>
      <c r="B14" s="413"/>
      <c r="C14" s="54"/>
      <c r="D14" s="296"/>
      <c r="H14" s="294"/>
    </row>
    <row r="15" spans="1:8" ht="17.25" hidden="1" customHeight="1">
      <c r="A15" s="54" t="s">
        <v>613</v>
      </c>
      <c r="B15" s="413"/>
      <c r="C15" s="54"/>
      <c r="D15" s="145"/>
      <c r="H15" s="294"/>
    </row>
    <row r="16" spans="1:8" ht="17.25" customHeight="1">
      <c r="A16" s="54" t="s">
        <v>614</v>
      </c>
      <c r="B16" s="413">
        <v>13.2</v>
      </c>
      <c r="C16" s="54"/>
      <c r="D16" s="145"/>
      <c r="H16" s="294"/>
    </row>
    <row r="17" spans="1:8" ht="17.25" hidden="1" customHeight="1">
      <c r="A17" s="54" t="s">
        <v>615</v>
      </c>
      <c r="B17" s="413"/>
      <c r="C17" s="148"/>
      <c r="D17" s="145"/>
      <c r="H17" s="294"/>
    </row>
    <row r="18" spans="1:8" ht="17.25" hidden="1" customHeight="1">
      <c r="A18" s="54" t="s">
        <v>616</v>
      </c>
      <c r="B18" s="413"/>
      <c r="D18" s="148"/>
      <c r="H18" s="294"/>
    </row>
    <row r="19" spans="1:8" ht="17.25" hidden="1" customHeight="1">
      <c r="A19" s="54" t="s">
        <v>617</v>
      </c>
      <c r="B19" s="413"/>
      <c r="C19" s="148"/>
      <c r="D19" s="148"/>
      <c r="H19" s="294"/>
    </row>
    <row r="20" spans="1:8" ht="17.25" hidden="1" customHeight="1">
      <c r="A20" s="54" t="s">
        <v>618</v>
      </c>
      <c r="B20" s="413"/>
      <c r="C20" s="148"/>
      <c r="D20" s="148"/>
      <c r="H20" s="294"/>
    </row>
    <row r="21" spans="1:8" ht="17.25" hidden="1" customHeight="1">
      <c r="A21" s="54" t="s">
        <v>619</v>
      </c>
      <c r="B21" s="413"/>
      <c r="C21" s="148"/>
      <c r="D21" s="148"/>
      <c r="H21" s="294"/>
    </row>
    <row r="22" spans="1:8" ht="17.25" hidden="1" customHeight="1">
      <c r="A22" s="295" t="s">
        <v>620</v>
      </c>
      <c r="B22" s="413"/>
      <c r="C22" s="148"/>
      <c r="D22" s="148"/>
      <c r="H22" s="294"/>
    </row>
    <row r="23" spans="1:8" ht="17.25" hidden="1" customHeight="1">
      <c r="A23" s="54" t="s">
        <v>621</v>
      </c>
      <c r="B23" s="413"/>
      <c r="C23" s="148"/>
      <c r="D23" s="148"/>
      <c r="H23" s="294"/>
    </row>
    <row r="24" spans="1:8" ht="17.25" hidden="1" customHeight="1">
      <c r="A24" s="54" t="s">
        <v>622</v>
      </c>
      <c r="B24" s="414"/>
      <c r="C24" s="148"/>
      <c r="D24" s="148"/>
      <c r="H24" s="294"/>
    </row>
    <row r="25" spans="1:8" ht="17.25" hidden="1" customHeight="1">
      <c r="A25" s="54" t="s">
        <v>623</v>
      </c>
      <c r="B25" s="413"/>
      <c r="C25" s="148"/>
      <c r="D25" s="148"/>
      <c r="H25" s="294"/>
    </row>
    <row r="26" spans="1:8" ht="17.25" hidden="1" customHeight="1">
      <c r="A26" s="54" t="s">
        <v>624</v>
      </c>
      <c r="B26" s="413"/>
      <c r="C26" s="148"/>
      <c r="D26" s="148"/>
      <c r="H26" s="294"/>
    </row>
    <row r="27" spans="1:8" ht="17.25" hidden="1" customHeight="1">
      <c r="A27" s="54" t="s">
        <v>625</v>
      </c>
      <c r="B27" s="413"/>
      <c r="C27" s="148"/>
      <c r="D27" s="148"/>
      <c r="H27" s="294"/>
    </row>
    <row r="28" spans="1:8" ht="17.25" hidden="1" customHeight="1">
      <c r="A28" s="54" t="s">
        <v>626</v>
      </c>
      <c r="B28" s="413"/>
      <c r="C28" s="148"/>
      <c r="D28" s="148"/>
      <c r="H28" s="294"/>
    </row>
    <row r="29" spans="1:8" ht="17.25" hidden="1" customHeight="1">
      <c r="A29" s="54" t="s">
        <v>627</v>
      </c>
      <c r="B29" s="413"/>
      <c r="C29" s="148"/>
      <c r="D29" s="148"/>
      <c r="H29" s="294"/>
    </row>
    <row r="30" spans="1:8" ht="17.25" hidden="1" customHeight="1">
      <c r="A30" s="54" t="s">
        <v>628</v>
      </c>
      <c r="B30" s="413"/>
      <c r="C30" s="148"/>
      <c r="D30" s="148"/>
      <c r="H30" s="294"/>
    </row>
    <row r="31" spans="1:8" ht="17.25" hidden="1" customHeight="1">
      <c r="A31" s="54" t="s">
        <v>629</v>
      </c>
      <c r="B31" s="413"/>
      <c r="C31" s="148"/>
      <c r="D31" s="148"/>
      <c r="H31" s="294"/>
    </row>
    <row r="32" spans="1:8" ht="17.25" hidden="1" customHeight="1">
      <c r="A32" s="54" t="s">
        <v>630</v>
      </c>
      <c r="B32" s="413"/>
      <c r="C32" s="148"/>
      <c r="D32" s="148"/>
      <c r="H32" s="294"/>
    </row>
    <row r="33" spans="1:8" ht="17.25" customHeight="1">
      <c r="A33" s="54" t="s">
        <v>631</v>
      </c>
      <c r="B33" s="414">
        <v>1294.6400000000001</v>
      </c>
      <c r="C33" s="54" t="s">
        <v>632</v>
      </c>
      <c r="D33" s="297">
        <f>SUM(D34:D44)</f>
        <v>0</v>
      </c>
      <c r="H33" s="294"/>
    </row>
    <row r="34" spans="1:8" ht="17.25" customHeight="1">
      <c r="A34" s="54" t="s">
        <v>633</v>
      </c>
      <c r="B34" s="413">
        <v>8.31</v>
      </c>
      <c r="C34" s="54"/>
      <c r="D34" s="145"/>
      <c r="H34" s="294"/>
    </row>
    <row r="35" spans="1:8" ht="17.25" customHeight="1">
      <c r="A35" s="54" t="s">
        <v>634</v>
      </c>
      <c r="B35" s="413">
        <v>5</v>
      </c>
      <c r="C35" s="54"/>
      <c r="D35" s="145"/>
      <c r="H35" s="294"/>
    </row>
    <row r="36" spans="1:8" ht="17.25" hidden="1" customHeight="1">
      <c r="A36" s="54" t="s">
        <v>635</v>
      </c>
      <c r="B36" s="413"/>
      <c r="C36" s="54"/>
      <c r="D36" s="145"/>
      <c r="H36" s="294"/>
    </row>
    <row r="37" spans="1:8" ht="17.25" hidden="1" customHeight="1">
      <c r="A37" s="54" t="s">
        <v>636</v>
      </c>
      <c r="B37" s="413"/>
      <c r="C37" s="54"/>
      <c r="D37" s="145"/>
      <c r="H37" s="294"/>
    </row>
    <row r="38" spans="1:8" ht="17.25" hidden="1" customHeight="1">
      <c r="A38" s="54" t="s">
        <v>637</v>
      </c>
      <c r="B38" s="413"/>
      <c r="C38" s="54"/>
      <c r="D38" s="145"/>
      <c r="H38" s="294"/>
    </row>
    <row r="39" spans="1:8" ht="17.25" hidden="1" customHeight="1">
      <c r="A39" s="54" t="s">
        <v>638</v>
      </c>
      <c r="B39" s="413"/>
      <c r="C39" s="54"/>
      <c r="D39" s="145"/>
      <c r="H39" s="294"/>
    </row>
    <row r="40" spans="1:8" ht="17.25" customHeight="1">
      <c r="A40" s="54" t="s">
        <v>639</v>
      </c>
      <c r="B40" s="413">
        <v>526.21</v>
      </c>
      <c r="C40" s="54"/>
      <c r="D40" s="145"/>
      <c r="H40" s="294"/>
    </row>
    <row r="41" spans="1:8" ht="17.25" customHeight="1">
      <c r="A41" s="54" t="s">
        <v>640</v>
      </c>
      <c r="B41" s="413">
        <v>20.25</v>
      </c>
      <c r="C41" s="54"/>
      <c r="D41" s="145"/>
      <c r="H41" s="294"/>
    </row>
    <row r="42" spans="1:8" ht="17.25" customHeight="1">
      <c r="A42" s="54" t="s">
        <v>641</v>
      </c>
      <c r="B42" s="413">
        <v>0.04</v>
      </c>
      <c r="C42" s="54"/>
      <c r="D42" s="145"/>
      <c r="H42" s="294"/>
    </row>
    <row r="43" spans="1:8" ht="17.25" customHeight="1">
      <c r="A43" s="54" t="s">
        <v>642</v>
      </c>
      <c r="B43" s="413">
        <v>278.33999999999997</v>
      </c>
      <c r="C43" s="54"/>
      <c r="D43" s="145"/>
    </row>
    <row r="44" spans="1:8" ht="17.25" customHeight="1">
      <c r="A44" s="54" t="s">
        <v>643</v>
      </c>
      <c r="B44" s="413">
        <v>142.34</v>
      </c>
      <c r="C44" s="54"/>
      <c r="D44" s="145"/>
    </row>
    <row r="45" spans="1:8" ht="17.25" customHeight="1">
      <c r="A45" s="54" t="s">
        <v>644</v>
      </c>
      <c r="B45" s="413">
        <v>17.07</v>
      </c>
      <c r="C45" s="54"/>
      <c r="D45" s="145"/>
    </row>
    <row r="46" spans="1:8" ht="17.25" hidden="1" customHeight="1">
      <c r="A46" s="54" t="s">
        <v>645</v>
      </c>
      <c r="B46" s="413"/>
      <c r="C46" s="54"/>
      <c r="D46" s="145"/>
    </row>
    <row r="47" spans="1:8" ht="17.25" hidden="1" customHeight="1">
      <c r="A47" s="54" t="s">
        <v>646</v>
      </c>
      <c r="B47" s="413"/>
      <c r="C47" s="54"/>
      <c r="D47" s="145"/>
    </row>
    <row r="48" spans="1:8" ht="17.25" hidden="1" customHeight="1">
      <c r="A48" s="54" t="s">
        <v>647</v>
      </c>
      <c r="B48" s="413"/>
      <c r="C48" s="54"/>
      <c r="D48" s="145"/>
    </row>
    <row r="49" spans="1:4" ht="17.25" hidden="1" customHeight="1">
      <c r="A49" s="54" t="s">
        <v>648</v>
      </c>
      <c r="B49" s="413"/>
      <c r="C49" s="54"/>
      <c r="D49" s="145"/>
    </row>
    <row r="50" spans="1:4" ht="20.100000000000001" customHeight="1">
      <c r="A50" s="54" t="s">
        <v>649</v>
      </c>
      <c r="B50" s="413">
        <v>294.98</v>
      </c>
      <c r="C50" s="54"/>
      <c r="D50" s="145"/>
    </row>
    <row r="51" spans="1:4" ht="20.100000000000001" hidden="1" customHeight="1">
      <c r="A51" s="54" t="s">
        <v>650</v>
      </c>
      <c r="B51" s="413"/>
      <c r="C51" s="54"/>
      <c r="D51" s="145"/>
    </row>
    <row r="52" spans="1:4" ht="20.100000000000001" customHeight="1">
      <c r="A52" s="54" t="s">
        <v>651</v>
      </c>
      <c r="B52" s="413">
        <v>2.1</v>
      </c>
      <c r="C52" s="54"/>
      <c r="D52" s="145"/>
    </row>
    <row r="53" spans="1:4" ht="20.100000000000001" hidden="1" customHeight="1">
      <c r="A53" s="54" t="s">
        <v>652</v>
      </c>
      <c r="B53" s="413"/>
      <c r="C53" s="54"/>
      <c r="D53" s="145"/>
    </row>
    <row r="54" spans="1:4" ht="20.100000000000001" customHeight="1">
      <c r="A54" s="471" t="s">
        <v>653</v>
      </c>
      <c r="B54" s="471"/>
      <c r="C54" s="471"/>
      <c r="D54" s="471"/>
    </row>
    <row r="55" spans="1:4" ht="20.100000000000001" customHeight="1">
      <c r="C55" s="298"/>
      <c r="D55" s="298"/>
    </row>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mergeCells count="3">
    <mergeCell ref="A1:D1"/>
    <mergeCell ref="A2:D2"/>
    <mergeCell ref="A54:D54"/>
  </mergeCells>
  <phoneticPr fontId="83"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C30"/>
  <sheetViews>
    <sheetView zoomScale="115" zoomScaleNormal="115" workbookViewId="0">
      <selection activeCell="E11" sqref="E11:E12"/>
    </sheetView>
  </sheetViews>
  <sheetFormatPr defaultColWidth="9" defaultRowHeight="13.5"/>
  <cols>
    <col min="1" max="1" width="30.625" style="134" customWidth="1"/>
    <col min="2" max="3" width="15.5" style="134" customWidth="1"/>
    <col min="4" max="16384" width="9" style="134"/>
  </cols>
  <sheetData>
    <row r="1" spans="1:3" ht="18.75">
      <c r="A1" s="465" t="s">
        <v>654</v>
      </c>
      <c r="B1" s="465"/>
      <c r="C1" s="465"/>
    </row>
    <row r="2" spans="1:3" ht="25.5" customHeight="1">
      <c r="A2" s="468" t="s">
        <v>655</v>
      </c>
      <c r="B2" s="468"/>
      <c r="C2" s="468"/>
    </row>
    <row r="3" spans="1:3" ht="20.25" customHeight="1">
      <c r="A3" s="472"/>
      <c r="B3" s="472"/>
      <c r="C3" s="472"/>
    </row>
    <row r="4" spans="1:3" ht="14.25" customHeight="1">
      <c r="A4" s="125"/>
      <c r="B4" s="125"/>
      <c r="C4" s="281" t="s">
        <v>2</v>
      </c>
    </row>
    <row r="5" spans="1:3" ht="32.25" customHeight="1">
      <c r="A5" s="127" t="s">
        <v>656</v>
      </c>
      <c r="B5" s="290" t="s">
        <v>657</v>
      </c>
      <c r="C5" s="128" t="s">
        <v>5</v>
      </c>
    </row>
    <row r="6" spans="1:3" s="133" customFormat="1" ht="14.25" customHeight="1">
      <c r="A6" s="135" t="s">
        <v>658</v>
      </c>
      <c r="B6" s="291"/>
      <c r="C6" s="291"/>
    </row>
    <row r="7" spans="1:3" s="133" customFormat="1" ht="14.25" customHeight="1">
      <c r="A7" s="137"/>
      <c r="B7" s="145"/>
      <c r="C7" s="145"/>
    </row>
    <row r="8" spans="1:3" s="133" customFormat="1" ht="14.25" customHeight="1">
      <c r="A8" s="137"/>
      <c r="B8" s="145"/>
      <c r="C8" s="145"/>
    </row>
    <row r="9" spans="1:3" s="133" customFormat="1" ht="14.25" customHeight="1">
      <c r="A9" s="137"/>
      <c r="B9" s="145"/>
      <c r="C9" s="145"/>
    </row>
    <row r="10" spans="1:3" ht="14.25" customHeight="1">
      <c r="A10" s="137"/>
      <c r="B10" s="145"/>
      <c r="C10" s="145"/>
    </row>
    <row r="11" spans="1:3" s="133" customFormat="1" ht="14.25" customHeight="1">
      <c r="A11" s="137"/>
      <c r="B11" s="145"/>
      <c r="C11" s="145"/>
    </row>
    <row r="12" spans="1:3" ht="14.25" customHeight="1">
      <c r="A12" s="137"/>
      <c r="B12" s="145"/>
      <c r="C12" s="145"/>
    </row>
    <row r="13" spans="1:3" ht="14.25" customHeight="1">
      <c r="A13" s="137"/>
      <c r="B13" s="145"/>
      <c r="C13" s="145"/>
    </row>
    <row r="14" spans="1:3" ht="14.25" customHeight="1">
      <c r="A14" s="137"/>
      <c r="B14" s="145"/>
      <c r="C14" s="145"/>
    </row>
    <row r="15" spans="1:3" ht="14.25" customHeight="1">
      <c r="A15" s="137"/>
      <c r="B15" s="145"/>
      <c r="C15" s="145"/>
    </row>
    <row r="16" spans="1:3" ht="14.25" customHeight="1">
      <c r="A16" s="137"/>
      <c r="B16" s="145"/>
      <c r="C16" s="145"/>
    </row>
    <row r="17" spans="1:3" ht="14.25" customHeight="1">
      <c r="A17" s="137"/>
      <c r="B17" s="145"/>
      <c r="C17" s="145"/>
    </row>
    <row r="18" spans="1:3" ht="14.25" customHeight="1">
      <c r="A18" s="137"/>
      <c r="B18" s="145"/>
      <c r="C18" s="145"/>
    </row>
    <row r="19" spans="1:3" s="133" customFormat="1" ht="14.25" customHeight="1">
      <c r="A19" s="137"/>
      <c r="B19" s="145"/>
      <c r="C19" s="145"/>
    </row>
    <row r="20" spans="1:3" s="133" customFormat="1" ht="14.25" customHeight="1">
      <c r="A20" s="137"/>
      <c r="B20" s="145"/>
      <c r="C20" s="145"/>
    </row>
    <row r="21" spans="1:3" s="133" customFormat="1" ht="14.25" customHeight="1">
      <c r="A21" s="137"/>
      <c r="B21" s="145"/>
      <c r="C21" s="145"/>
    </row>
    <row r="22" spans="1:3" s="133" customFormat="1" ht="14.25" customHeight="1">
      <c r="A22" s="137"/>
      <c r="B22" s="145"/>
      <c r="C22" s="145"/>
    </row>
    <row r="23" spans="1:3" s="133" customFormat="1" ht="14.25" customHeight="1">
      <c r="A23" s="137"/>
      <c r="B23" s="145"/>
      <c r="C23" s="145"/>
    </row>
    <row r="24" spans="1:3" s="133" customFormat="1" ht="14.25" customHeight="1">
      <c r="A24" s="137"/>
      <c r="B24" s="145"/>
      <c r="C24" s="145"/>
    </row>
    <row r="25" spans="1:3" s="133" customFormat="1" ht="14.25" customHeight="1">
      <c r="A25" s="137"/>
      <c r="B25" s="145"/>
      <c r="C25" s="145"/>
    </row>
    <row r="26" spans="1:3" s="133" customFormat="1" ht="14.25" customHeight="1">
      <c r="A26" s="137"/>
      <c r="B26" s="145"/>
      <c r="C26" s="145"/>
    </row>
    <row r="27" spans="1:3" s="133" customFormat="1" ht="14.25" customHeight="1">
      <c r="A27" s="137"/>
      <c r="B27" s="145"/>
      <c r="C27" s="145"/>
    </row>
    <row r="28" spans="1:3" s="133" customFormat="1" ht="14.25" customHeight="1">
      <c r="A28" s="137"/>
      <c r="B28" s="145"/>
      <c r="C28" s="145"/>
    </row>
    <row r="29" spans="1:3" s="133" customFormat="1" ht="14.25" customHeight="1">
      <c r="A29" s="137"/>
      <c r="B29" s="145"/>
      <c r="C29" s="145"/>
    </row>
    <row r="30" spans="1:3">
      <c r="A30" s="139"/>
      <c r="B30" s="145"/>
      <c r="C30" s="145"/>
    </row>
  </sheetData>
  <mergeCells count="3">
    <mergeCell ref="A1:C1"/>
    <mergeCell ref="A2:C2"/>
    <mergeCell ref="A3:C3"/>
  </mergeCells>
  <phoneticPr fontId="83"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pageSetUpPr fitToPage="1"/>
  </sheetPr>
  <dimension ref="A1:D48"/>
  <sheetViews>
    <sheetView showZeros="0" workbookViewId="0">
      <selection activeCell="A12" sqref="A12:A48"/>
    </sheetView>
  </sheetViews>
  <sheetFormatPr defaultColWidth="10" defaultRowHeight="13.5"/>
  <cols>
    <col min="1" max="1" width="56.625" style="279" customWidth="1"/>
    <col min="2" max="3" width="20.125" style="124" customWidth="1"/>
    <col min="4" max="16384" width="10" style="124"/>
  </cols>
  <sheetData>
    <row r="1" spans="1:3" ht="18.75">
      <c r="A1" s="465" t="s">
        <v>659</v>
      </c>
      <c r="B1" s="465"/>
      <c r="C1" s="465"/>
    </row>
    <row r="2" spans="1:3" ht="22.5">
      <c r="A2" s="468" t="s">
        <v>655</v>
      </c>
      <c r="B2" s="468"/>
      <c r="C2" s="468"/>
    </row>
    <row r="3" spans="1:3">
      <c r="A3" s="472" t="s">
        <v>660</v>
      </c>
      <c r="B3" s="472"/>
      <c r="C3" s="472"/>
    </row>
    <row r="4" spans="1:3" ht="20.25" customHeight="1">
      <c r="A4" s="280"/>
      <c r="B4" s="281"/>
      <c r="C4" s="281" t="s">
        <v>2</v>
      </c>
    </row>
    <row r="5" spans="1:3" ht="24" customHeight="1">
      <c r="A5" s="127"/>
      <c r="B5" s="128" t="s">
        <v>657</v>
      </c>
      <c r="C5" s="128" t="s">
        <v>5</v>
      </c>
    </row>
    <row r="6" spans="1:3" ht="24" customHeight="1">
      <c r="A6" s="282" t="s">
        <v>658</v>
      </c>
      <c r="B6" s="283"/>
      <c r="C6" s="283"/>
    </row>
    <row r="7" spans="1:3" ht="20.100000000000001" customHeight="1">
      <c r="A7" s="284" t="s">
        <v>661</v>
      </c>
      <c r="B7" s="283"/>
      <c r="C7" s="283"/>
    </row>
    <row r="8" spans="1:3" ht="20.100000000000001" customHeight="1">
      <c r="A8" s="285"/>
      <c r="B8" s="286"/>
      <c r="C8" s="286"/>
    </row>
    <row r="9" spans="1:3" ht="20.100000000000001" customHeight="1">
      <c r="A9" s="285"/>
      <c r="B9" s="286"/>
      <c r="C9" s="286"/>
    </row>
    <row r="10" spans="1:3" ht="20.100000000000001" customHeight="1">
      <c r="A10" s="285"/>
      <c r="B10" s="286"/>
      <c r="C10" s="286"/>
    </row>
    <row r="11" spans="1:3" ht="20.100000000000001" customHeight="1">
      <c r="A11" s="284" t="s">
        <v>662</v>
      </c>
      <c r="B11" s="283"/>
      <c r="C11" s="283"/>
    </row>
    <row r="12" spans="1:3" ht="20.100000000000001" customHeight="1">
      <c r="A12" s="287"/>
      <c r="B12" s="286"/>
      <c r="C12" s="286"/>
    </row>
    <row r="13" spans="1:3" ht="20.100000000000001" customHeight="1">
      <c r="A13" s="287"/>
      <c r="B13" s="286"/>
      <c r="C13" s="286"/>
    </row>
    <row r="14" spans="1:3" ht="20.100000000000001" customHeight="1">
      <c r="A14" s="287"/>
      <c r="B14" s="286"/>
      <c r="C14" s="286"/>
    </row>
    <row r="15" spans="1:3" ht="20.100000000000001" customHeight="1">
      <c r="A15" s="287"/>
      <c r="B15" s="286"/>
      <c r="C15" s="286"/>
    </row>
    <row r="16" spans="1:3" ht="18.75" customHeight="1">
      <c r="A16" s="287"/>
      <c r="B16" s="286"/>
      <c r="C16" s="286"/>
    </row>
    <row r="17" spans="1:4" ht="20.100000000000001" customHeight="1">
      <c r="A17" s="287"/>
      <c r="B17" s="286"/>
      <c r="C17" s="286"/>
    </row>
    <row r="18" spans="1:4" ht="20.100000000000001" customHeight="1">
      <c r="A18" s="287"/>
      <c r="B18" s="286"/>
      <c r="C18" s="286"/>
    </row>
    <row r="19" spans="1:4" ht="20.100000000000001" customHeight="1">
      <c r="A19" s="287"/>
      <c r="B19" s="286"/>
      <c r="C19" s="286"/>
    </row>
    <row r="20" spans="1:4" ht="20.100000000000001" customHeight="1">
      <c r="A20" s="287"/>
      <c r="B20" s="286"/>
      <c r="C20" s="286"/>
    </row>
    <row r="21" spans="1:4" ht="20.100000000000001" customHeight="1">
      <c r="A21" s="287"/>
      <c r="B21" s="286"/>
      <c r="C21" s="286"/>
    </row>
    <row r="22" spans="1:4" ht="20.100000000000001" customHeight="1">
      <c r="A22" s="287"/>
      <c r="B22" s="286"/>
      <c r="C22" s="286"/>
    </row>
    <row r="23" spans="1:4" ht="21.6" customHeight="1">
      <c r="A23" s="287"/>
      <c r="B23" s="286"/>
      <c r="C23" s="286"/>
    </row>
    <row r="24" spans="1:4" ht="20.100000000000001" customHeight="1">
      <c r="A24" s="287"/>
      <c r="B24" s="286"/>
      <c r="C24" s="286"/>
    </row>
    <row r="25" spans="1:4" ht="20.100000000000001" customHeight="1">
      <c r="A25" s="287"/>
      <c r="B25" s="286"/>
      <c r="C25" s="286"/>
    </row>
    <row r="26" spans="1:4" ht="20.100000000000001" customHeight="1">
      <c r="A26" s="287"/>
      <c r="B26" s="286"/>
      <c r="C26" s="286"/>
    </row>
    <row r="27" spans="1:4" ht="20.100000000000001" customHeight="1">
      <c r="A27" s="287"/>
      <c r="B27" s="286"/>
      <c r="C27" s="286"/>
    </row>
    <row r="28" spans="1:4" ht="20.100000000000001" customHeight="1">
      <c r="A28" s="287"/>
      <c r="B28" s="286"/>
      <c r="C28" s="286"/>
      <c r="D28" s="288"/>
    </row>
    <row r="29" spans="1:4" ht="20.100000000000001" customHeight="1">
      <c r="A29" s="287"/>
      <c r="B29" s="286"/>
      <c r="C29" s="286"/>
    </row>
    <row r="30" spans="1:4" ht="20.100000000000001" customHeight="1">
      <c r="A30" s="287"/>
      <c r="B30" s="286"/>
      <c r="C30" s="286"/>
    </row>
    <row r="31" spans="1:4" ht="20.100000000000001" customHeight="1">
      <c r="A31" s="287"/>
      <c r="B31" s="286"/>
      <c r="C31" s="286"/>
    </row>
    <row r="32" spans="1:4" ht="20.100000000000001" customHeight="1">
      <c r="A32" s="287"/>
      <c r="B32" s="289"/>
      <c r="C32" s="286"/>
    </row>
    <row r="33" spans="1:3" ht="20.100000000000001" customHeight="1">
      <c r="A33" s="287"/>
      <c r="B33" s="289"/>
      <c r="C33" s="286"/>
    </row>
    <row r="34" spans="1:3" ht="20.100000000000001" customHeight="1">
      <c r="A34" s="287"/>
      <c r="B34" s="289"/>
      <c r="C34" s="286"/>
    </row>
    <row r="35" spans="1:3" ht="20.100000000000001" customHeight="1">
      <c r="A35" s="287"/>
      <c r="B35" s="289"/>
      <c r="C35" s="286"/>
    </row>
    <row r="36" spans="1:3" ht="20.100000000000001" customHeight="1">
      <c r="A36" s="287"/>
      <c r="B36" s="289"/>
      <c r="C36" s="286"/>
    </row>
    <row r="37" spans="1:3" ht="20.100000000000001" customHeight="1">
      <c r="A37" s="287"/>
      <c r="B37" s="289"/>
      <c r="C37" s="286"/>
    </row>
    <row r="38" spans="1:3" ht="20.100000000000001" customHeight="1">
      <c r="A38" s="287"/>
      <c r="B38" s="289"/>
      <c r="C38" s="286"/>
    </row>
    <row r="39" spans="1:3" ht="20.100000000000001" customHeight="1">
      <c r="A39" s="287"/>
      <c r="B39" s="289"/>
      <c r="C39" s="286"/>
    </row>
    <row r="40" spans="1:3" ht="20.100000000000001" customHeight="1">
      <c r="A40" s="287"/>
      <c r="B40" s="289"/>
      <c r="C40" s="286"/>
    </row>
    <row r="41" spans="1:3" ht="20.100000000000001" customHeight="1">
      <c r="A41" s="287"/>
      <c r="B41" s="289"/>
      <c r="C41" s="286"/>
    </row>
    <row r="42" spans="1:3" ht="20.100000000000001" customHeight="1">
      <c r="A42" s="287"/>
      <c r="B42" s="289"/>
      <c r="C42" s="286"/>
    </row>
    <row r="43" spans="1:3" ht="18.75" customHeight="1">
      <c r="A43" s="287"/>
      <c r="B43" s="289"/>
      <c r="C43" s="286"/>
    </row>
    <row r="44" spans="1:3" ht="18.75" customHeight="1">
      <c r="A44" s="287"/>
      <c r="B44" s="289"/>
      <c r="C44" s="286"/>
    </row>
    <row r="45" spans="1:3" ht="18.75" customHeight="1">
      <c r="A45" s="287"/>
      <c r="B45" s="289"/>
      <c r="C45" s="286"/>
    </row>
    <row r="46" spans="1:3" ht="18.75" customHeight="1">
      <c r="A46" s="287"/>
      <c r="B46" s="289"/>
      <c r="C46" s="286"/>
    </row>
    <row r="47" spans="1:3" ht="18.75" customHeight="1">
      <c r="A47" s="287"/>
      <c r="B47" s="289"/>
      <c r="C47" s="286"/>
    </row>
    <row r="48" spans="1:3" ht="18" customHeight="1">
      <c r="A48" s="287"/>
      <c r="B48" s="289"/>
      <c r="C48" s="289"/>
    </row>
  </sheetData>
  <mergeCells count="3">
    <mergeCell ref="A1:C1"/>
    <mergeCell ref="A2:C2"/>
    <mergeCell ref="A3:C3"/>
  </mergeCells>
  <phoneticPr fontId="83"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sheetPr>
  <dimension ref="A1:P58"/>
  <sheetViews>
    <sheetView showZeros="0" workbookViewId="0">
      <selection activeCell="N21" sqref="N21"/>
    </sheetView>
  </sheetViews>
  <sheetFormatPr defaultColWidth="9" defaultRowHeight="14.25"/>
  <cols>
    <col min="1" max="1" width="38.375" style="260" bestFit="1" customWidth="1"/>
    <col min="2" max="2" width="9.25" style="260" hidden="1" customWidth="1"/>
    <col min="3" max="4" width="9.25" style="261" hidden="1" customWidth="1"/>
    <col min="5" max="5" width="9.25" style="261" bestFit="1" customWidth="1"/>
    <col min="6" max="7" width="9.625" style="261" bestFit="1" customWidth="1"/>
    <col min="8" max="8" width="13.875" style="261" customWidth="1"/>
    <col min="9" max="9" width="35.125" style="262" customWidth="1"/>
    <col min="10" max="10" width="9.25" style="262" hidden="1" customWidth="1"/>
    <col min="11" max="12" width="9.25" style="261" hidden="1" customWidth="1"/>
    <col min="13" max="14" width="9.625" style="261" bestFit="1" customWidth="1"/>
    <col min="15" max="15" width="9.25" style="261" bestFit="1" customWidth="1"/>
    <col min="16" max="16" width="13.875" style="261" customWidth="1"/>
    <col min="17" max="16384" width="9" style="263"/>
  </cols>
  <sheetData>
    <row r="1" spans="1:16" ht="18" customHeight="1">
      <c r="A1" s="473" t="s">
        <v>663</v>
      </c>
      <c r="B1" s="473"/>
      <c r="C1" s="473"/>
      <c r="D1" s="473"/>
      <c r="E1" s="473"/>
      <c r="F1" s="473"/>
      <c r="G1" s="473"/>
      <c r="H1" s="473"/>
      <c r="I1" s="473"/>
      <c r="J1" s="63"/>
      <c r="K1" s="274"/>
      <c r="L1" s="274"/>
      <c r="M1" s="274"/>
      <c r="N1" s="274"/>
      <c r="O1" s="63"/>
      <c r="P1" s="63"/>
    </row>
    <row r="2" spans="1:16" ht="33" customHeight="1">
      <c r="A2" s="474" t="s">
        <v>664</v>
      </c>
      <c r="B2" s="474"/>
      <c r="C2" s="474"/>
      <c r="D2" s="474"/>
      <c r="E2" s="474"/>
      <c r="F2" s="474"/>
      <c r="G2" s="474"/>
      <c r="H2" s="474"/>
      <c r="I2" s="474"/>
      <c r="J2" s="474"/>
      <c r="K2" s="474"/>
      <c r="L2" s="474"/>
      <c r="M2" s="474"/>
      <c r="N2" s="474"/>
      <c r="O2" s="474"/>
      <c r="P2" s="474"/>
    </row>
    <row r="3" spans="1:16" ht="20.25" customHeight="1">
      <c r="A3" s="475" t="s">
        <v>121</v>
      </c>
      <c r="B3" s="475"/>
      <c r="C3" s="475"/>
      <c r="D3" s="475"/>
      <c r="E3" s="475"/>
      <c r="F3" s="475"/>
      <c r="G3" s="475"/>
      <c r="H3" s="475"/>
      <c r="I3" s="475"/>
      <c r="J3" s="275"/>
      <c r="K3" s="276"/>
      <c r="L3" s="276"/>
      <c r="M3" s="276"/>
      <c r="N3" s="276"/>
      <c r="O3" s="275"/>
      <c r="P3" s="277" t="s">
        <v>2</v>
      </c>
    </row>
    <row r="4" spans="1:16" ht="56.25">
      <c r="A4" s="204" t="s">
        <v>3</v>
      </c>
      <c r="B4" s="264" t="s">
        <v>63</v>
      </c>
      <c r="C4" s="205" t="s">
        <v>64</v>
      </c>
      <c r="D4" s="205" t="s">
        <v>65</v>
      </c>
      <c r="E4" s="205" t="s">
        <v>66</v>
      </c>
      <c r="F4" s="205" t="s">
        <v>5</v>
      </c>
      <c r="G4" s="265" t="s">
        <v>67</v>
      </c>
      <c r="H4" s="266" t="s">
        <v>68</v>
      </c>
      <c r="I4" s="204" t="s">
        <v>69</v>
      </c>
      <c r="J4" s="264" t="s">
        <v>63</v>
      </c>
      <c r="K4" s="205" t="s">
        <v>64</v>
      </c>
      <c r="L4" s="205" t="s">
        <v>65</v>
      </c>
      <c r="M4" s="205" t="s">
        <v>66</v>
      </c>
      <c r="N4" s="205" t="s">
        <v>5</v>
      </c>
      <c r="O4" s="265" t="s">
        <v>67</v>
      </c>
      <c r="P4" s="206" t="s">
        <v>68</v>
      </c>
    </row>
    <row r="5" spans="1:16" ht="20.100000000000001" customHeight="1">
      <c r="A5" s="44" t="s">
        <v>70</v>
      </c>
      <c r="B5" s="415">
        <f>B6+B20</f>
        <v>3.71</v>
      </c>
      <c r="C5" s="415">
        <f t="shared" ref="C5:F5" si="0">C6+C20</f>
        <v>0</v>
      </c>
      <c r="D5" s="415">
        <f t="shared" si="0"/>
        <v>0</v>
      </c>
      <c r="E5" s="429">
        <f t="shared" ref="E5" si="1">E6+E20</f>
        <v>588.67999999999995</v>
      </c>
      <c r="F5" s="429">
        <f t="shared" si="0"/>
        <v>588.67999999999995</v>
      </c>
      <c r="G5" s="389">
        <v>100</v>
      </c>
      <c r="H5" s="389">
        <f>ROUND(SUM(F5-B5)/B5,4)*100</f>
        <v>15767.39</v>
      </c>
      <c r="I5" s="44" t="s">
        <v>70</v>
      </c>
      <c r="J5" s="415">
        <f>J6+J20</f>
        <v>3.71</v>
      </c>
      <c r="K5" s="430"/>
      <c r="L5" s="430"/>
      <c r="M5" s="430">
        <v>588.67999999999995</v>
      </c>
      <c r="N5" s="430">
        <v>588.67999999999995</v>
      </c>
      <c r="O5" s="430">
        <f>429/588.68*100</f>
        <v>72.874906570632604</v>
      </c>
      <c r="P5" s="389">
        <f>ROUND(SUM(N5-J5)/J5,4)*100</f>
        <v>15767.39</v>
      </c>
    </row>
    <row r="6" spans="1:16" ht="20.100000000000001" customHeight="1">
      <c r="A6" s="268" t="s">
        <v>71</v>
      </c>
      <c r="B6" s="415">
        <f>SUM(B7:B19)</f>
        <v>0</v>
      </c>
      <c r="C6" s="394"/>
      <c r="D6" s="394"/>
      <c r="E6" s="394"/>
      <c r="F6" s="394"/>
      <c r="G6" s="389"/>
      <c r="H6" s="389"/>
      <c r="I6" s="268" t="s">
        <v>72</v>
      </c>
      <c r="J6" s="415">
        <f>SUM(J7:J19)</f>
        <v>3.71</v>
      </c>
      <c r="K6" s="430"/>
      <c r="L6" s="430"/>
      <c r="M6" s="386">
        <v>588.67999999999995</v>
      </c>
      <c r="N6" s="386">
        <v>429</v>
      </c>
      <c r="O6" s="430">
        <f>429/588.68*100</f>
        <v>72.874906570632604</v>
      </c>
      <c r="P6" s="389">
        <f>ROUND(SUM(N6-J6)/J6,4)*100</f>
        <v>11463.34</v>
      </c>
    </row>
    <row r="7" spans="1:16" ht="20.100000000000001" customHeight="1">
      <c r="A7" s="269" t="s">
        <v>665</v>
      </c>
      <c r="B7" s="416"/>
      <c r="C7" s="397"/>
      <c r="D7" s="397"/>
      <c r="E7" s="397"/>
      <c r="F7" s="397"/>
      <c r="G7" s="394"/>
      <c r="H7" s="394"/>
      <c r="I7" s="151" t="s">
        <v>666</v>
      </c>
      <c r="J7" s="417"/>
      <c r="K7" s="386"/>
      <c r="L7" s="386"/>
      <c r="M7" s="386"/>
      <c r="N7" s="386"/>
      <c r="O7" s="430"/>
      <c r="P7" s="430"/>
    </row>
    <row r="8" spans="1:16" ht="20.100000000000001" customHeight="1">
      <c r="A8" s="151" t="s">
        <v>667</v>
      </c>
      <c r="B8" s="417"/>
      <c r="C8" s="397"/>
      <c r="D8" s="397"/>
      <c r="E8" s="397"/>
      <c r="F8" s="397"/>
      <c r="G8" s="394"/>
      <c r="H8" s="394"/>
      <c r="I8" s="151" t="s">
        <v>668</v>
      </c>
      <c r="J8" s="417"/>
      <c r="K8" s="386"/>
      <c r="L8" s="386"/>
      <c r="M8" s="386"/>
      <c r="N8" s="386"/>
      <c r="O8" s="430"/>
      <c r="P8" s="430"/>
    </row>
    <row r="9" spans="1:16" ht="20.100000000000001" customHeight="1">
      <c r="A9" s="151" t="s">
        <v>669</v>
      </c>
      <c r="B9" s="417"/>
      <c r="C9" s="397"/>
      <c r="D9" s="397"/>
      <c r="E9" s="397"/>
      <c r="F9" s="397"/>
      <c r="G9" s="394"/>
      <c r="H9" s="394"/>
      <c r="I9" s="151" t="s">
        <v>670</v>
      </c>
      <c r="J9" s="417">
        <v>3.71</v>
      </c>
      <c r="K9" s="386"/>
      <c r="L9" s="386"/>
      <c r="M9" s="386">
        <v>588.67999999999995</v>
      </c>
      <c r="N9" s="386">
        <v>429</v>
      </c>
      <c r="O9" s="430">
        <f>429/588.68*100</f>
        <v>72.874906570632604</v>
      </c>
      <c r="P9" s="389">
        <f>ROUND(SUM(N9-J9)/J9,4)*100</f>
        <v>11463.34</v>
      </c>
    </row>
    <row r="10" spans="1:16" ht="20.100000000000001" customHeight="1">
      <c r="A10" s="151" t="s">
        <v>671</v>
      </c>
      <c r="B10" s="417"/>
      <c r="C10" s="397"/>
      <c r="D10" s="397"/>
      <c r="E10" s="397"/>
      <c r="F10" s="397"/>
      <c r="G10" s="394"/>
      <c r="H10" s="394"/>
      <c r="I10" s="151" t="s">
        <v>672</v>
      </c>
      <c r="J10" s="417"/>
      <c r="K10" s="386"/>
      <c r="L10" s="386"/>
      <c r="M10" s="386"/>
      <c r="N10" s="386"/>
      <c r="O10" s="430"/>
      <c r="P10" s="430"/>
    </row>
    <row r="11" spans="1:16" ht="20.100000000000001" customHeight="1">
      <c r="A11" s="151" t="s">
        <v>673</v>
      </c>
      <c r="B11" s="417"/>
      <c r="C11" s="418"/>
      <c r="D11" s="397"/>
      <c r="E11" s="397"/>
      <c r="F11" s="397"/>
      <c r="G11" s="394"/>
      <c r="H11" s="394"/>
      <c r="I11" s="151" t="s">
        <v>674</v>
      </c>
      <c r="J11" s="417"/>
      <c r="K11" s="431"/>
      <c r="L11" s="386"/>
      <c r="M11" s="386"/>
      <c r="N11" s="386"/>
      <c r="O11" s="430"/>
      <c r="P11" s="430"/>
    </row>
    <row r="12" spans="1:16" ht="20.100000000000001" customHeight="1">
      <c r="A12" s="151" t="s">
        <v>675</v>
      </c>
      <c r="B12" s="417"/>
      <c r="C12" s="418"/>
      <c r="D12" s="397"/>
      <c r="E12" s="397"/>
      <c r="F12" s="397"/>
      <c r="G12" s="394"/>
      <c r="H12" s="394"/>
      <c r="I12" s="151" t="s">
        <v>676</v>
      </c>
      <c r="J12" s="417"/>
      <c r="K12" s="431"/>
      <c r="L12" s="386"/>
      <c r="M12" s="386"/>
      <c r="N12" s="386"/>
      <c r="O12" s="430"/>
      <c r="P12" s="430"/>
    </row>
    <row r="13" spans="1:16" ht="20.100000000000001" customHeight="1">
      <c r="A13" s="151" t="s">
        <v>677</v>
      </c>
      <c r="B13" s="417"/>
      <c r="C13" s="418"/>
      <c r="D13" s="397"/>
      <c r="E13" s="397"/>
      <c r="F13" s="397"/>
      <c r="G13" s="394"/>
      <c r="H13" s="394"/>
      <c r="I13" s="151" t="s">
        <v>678</v>
      </c>
      <c r="J13" s="417"/>
      <c r="K13" s="431"/>
      <c r="L13" s="386"/>
      <c r="M13" s="386"/>
      <c r="N13" s="386"/>
      <c r="O13" s="430"/>
      <c r="P13" s="430"/>
    </row>
    <row r="14" spans="1:16" ht="20.100000000000001" customHeight="1">
      <c r="A14" s="151" t="s">
        <v>679</v>
      </c>
      <c r="B14" s="417"/>
      <c r="C14" s="418"/>
      <c r="D14" s="397"/>
      <c r="E14" s="397"/>
      <c r="F14" s="397"/>
      <c r="G14" s="394"/>
      <c r="H14" s="394"/>
      <c r="I14" s="151" t="s">
        <v>680</v>
      </c>
      <c r="J14" s="417"/>
      <c r="K14" s="431"/>
      <c r="L14" s="386"/>
      <c r="M14" s="386"/>
      <c r="N14" s="386"/>
      <c r="O14" s="430"/>
      <c r="P14" s="430"/>
    </row>
    <row r="15" spans="1:16" ht="20.100000000000001" customHeight="1">
      <c r="A15" s="151" t="s">
        <v>681</v>
      </c>
      <c r="B15" s="417"/>
      <c r="C15" s="418"/>
      <c r="D15" s="397"/>
      <c r="E15" s="397"/>
      <c r="F15" s="397"/>
      <c r="G15" s="394"/>
      <c r="H15" s="394"/>
      <c r="I15" s="151"/>
      <c r="J15" s="417"/>
      <c r="K15" s="431"/>
      <c r="L15" s="386"/>
      <c r="M15" s="386"/>
      <c r="N15" s="386"/>
      <c r="O15" s="430"/>
      <c r="P15" s="430"/>
    </row>
    <row r="16" spans="1:16" ht="20.100000000000001" customHeight="1">
      <c r="A16" s="151" t="s">
        <v>682</v>
      </c>
      <c r="B16" s="417"/>
      <c r="C16" s="418"/>
      <c r="D16" s="397"/>
      <c r="E16" s="397"/>
      <c r="F16" s="397"/>
      <c r="G16" s="394"/>
      <c r="H16" s="394"/>
      <c r="I16" s="151"/>
      <c r="J16" s="417"/>
      <c r="K16" s="431"/>
      <c r="L16" s="386"/>
      <c r="M16" s="386"/>
      <c r="N16" s="386"/>
      <c r="O16" s="430"/>
      <c r="P16" s="430"/>
    </row>
    <row r="17" spans="1:16" ht="20.100000000000001" customHeight="1">
      <c r="A17" s="232" t="s">
        <v>683</v>
      </c>
      <c r="B17" s="419"/>
      <c r="C17" s="418"/>
      <c r="D17" s="397"/>
      <c r="E17" s="397"/>
      <c r="F17" s="397"/>
      <c r="G17" s="394"/>
      <c r="H17" s="394"/>
      <c r="I17" s="151"/>
      <c r="J17" s="417"/>
      <c r="K17" s="431"/>
      <c r="L17" s="386"/>
      <c r="M17" s="386"/>
      <c r="N17" s="386"/>
      <c r="O17" s="430"/>
      <c r="P17" s="430"/>
    </row>
    <row r="18" spans="1:16" ht="20.100000000000001" customHeight="1">
      <c r="A18" s="232" t="s">
        <v>684</v>
      </c>
      <c r="B18" s="420"/>
      <c r="C18" s="418"/>
      <c r="D18" s="397"/>
      <c r="E18" s="397"/>
      <c r="F18" s="397"/>
      <c r="G18" s="394"/>
      <c r="H18" s="394"/>
      <c r="I18" s="151"/>
      <c r="J18" s="417"/>
      <c r="K18" s="431"/>
      <c r="L18" s="386"/>
      <c r="M18" s="386"/>
      <c r="N18" s="386"/>
      <c r="O18" s="430"/>
      <c r="P18" s="430"/>
    </row>
    <row r="19" spans="1:16" ht="20.100000000000001" customHeight="1">
      <c r="A19" s="232" t="s">
        <v>685</v>
      </c>
      <c r="B19" s="419"/>
      <c r="C19" s="396"/>
      <c r="D19" s="396"/>
      <c r="E19" s="396"/>
      <c r="F19" s="396"/>
      <c r="G19" s="394"/>
      <c r="H19" s="389"/>
      <c r="I19" s="151"/>
      <c r="J19" s="417"/>
      <c r="K19" s="432"/>
      <c r="L19" s="432"/>
      <c r="M19" s="432"/>
      <c r="N19" s="432"/>
      <c r="O19" s="430"/>
      <c r="P19" s="430"/>
    </row>
    <row r="20" spans="1:16" ht="20.100000000000001" customHeight="1">
      <c r="A20" s="268" t="s">
        <v>122</v>
      </c>
      <c r="B20" s="415">
        <f>B21+B22+B23+B26</f>
        <v>3.71</v>
      </c>
      <c r="C20" s="394"/>
      <c r="D20" s="394"/>
      <c r="E20" s="394">
        <v>588.67999999999995</v>
      </c>
      <c r="F20" s="394">
        <v>588.67999999999995</v>
      </c>
      <c r="G20" s="394">
        <v>100</v>
      </c>
      <c r="H20" s="389">
        <f>ROUND(SUM(F20-B20)/B20,4)*100</f>
        <v>15767.39</v>
      </c>
      <c r="I20" s="268" t="s">
        <v>123</v>
      </c>
      <c r="J20" s="415">
        <f>J21+J22+J23+J24+J26+J29</f>
        <v>0</v>
      </c>
      <c r="K20" s="430"/>
      <c r="L20" s="430"/>
      <c r="M20" s="430"/>
      <c r="N20" s="430">
        <v>159.68</v>
      </c>
      <c r="O20" s="430"/>
      <c r="P20" s="430"/>
    </row>
    <row r="21" spans="1:16" ht="20.100000000000001" customHeight="1">
      <c r="A21" s="232" t="s">
        <v>124</v>
      </c>
      <c r="B21" s="420">
        <v>3.71</v>
      </c>
      <c r="C21" s="421"/>
      <c r="D21" s="422"/>
      <c r="E21" s="422">
        <f>8.58+580.1</f>
        <v>588.68000000000006</v>
      </c>
      <c r="F21" s="422">
        <f>8.58+580.1</f>
        <v>588.68000000000006</v>
      </c>
      <c r="G21" s="394">
        <v>100</v>
      </c>
      <c r="H21" s="389">
        <f>ROUND(SUM(F21-B21)/B21,4)*100</f>
        <v>15767.39</v>
      </c>
      <c r="I21" s="73" t="s">
        <v>125</v>
      </c>
      <c r="J21" s="436"/>
      <c r="K21" s="433"/>
      <c r="L21" s="434"/>
      <c r="M21" s="434"/>
      <c r="N21" s="434"/>
      <c r="O21" s="430"/>
      <c r="P21" s="430"/>
    </row>
    <row r="22" spans="1:16" ht="20.100000000000001" customHeight="1">
      <c r="A22" s="232" t="s">
        <v>126</v>
      </c>
      <c r="B22" s="420"/>
      <c r="C22" s="422"/>
      <c r="D22" s="422"/>
      <c r="E22" s="422"/>
      <c r="F22" s="422"/>
      <c r="G22" s="394"/>
      <c r="H22" s="394"/>
      <c r="I22" s="73" t="s">
        <v>686</v>
      </c>
      <c r="J22" s="436"/>
      <c r="K22" s="433"/>
      <c r="L22" s="434"/>
      <c r="M22" s="434"/>
      <c r="N22" s="434"/>
      <c r="O22" s="430"/>
      <c r="P22" s="430"/>
    </row>
    <row r="23" spans="1:16" ht="20.100000000000001" customHeight="1">
      <c r="A23" s="272" t="s">
        <v>687</v>
      </c>
      <c r="B23" s="423"/>
      <c r="C23" s="422"/>
      <c r="D23" s="422"/>
      <c r="E23" s="422"/>
      <c r="F23" s="422"/>
      <c r="G23" s="394"/>
      <c r="H23" s="394"/>
      <c r="I23" s="232" t="s">
        <v>688</v>
      </c>
      <c r="J23" s="420"/>
      <c r="K23" s="434"/>
      <c r="L23" s="434"/>
      <c r="M23" s="434"/>
      <c r="N23" s="434"/>
      <c r="O23" s="430"/>
      <c r="P23" s="430"/>
    </row>
    <row r="24" spans="1:16" ht="20.100000000000001" customHeight="1">
      <c r="A24" s="272" t="s">
        <v>134</v>
      </c>
      <c r="B24" s="423"/>
      <c r="C24" s="422"/>
      <c r="D24" s="422"/>
      <c r="E24" s="422"/>
      <c r="F24" s="422"/>
      <c r="G24" s="394"/>
      <c r="H24" s="394"/>
      <c r="I24" s="272" t="s">
        <v>689</v>
      </c>
      <c r="J24" s="423"/>
      <c r="K24" s="434"/>
      <c r="L24" s="434"/>
      <c r="M24" s="434"/>
      <c r="N24" s="434"/>
      <c r="O24" s="430"/>
      <c r="P24" s="430"/>
    </row>
    <row r="25" spans="1:16" ht="20.100000000000001" customHeight="1">
      <c r="A25" s="272" t="s">
        <v>136</v>
      </c>
      <c r="B25" s="423"/>
      <c r="C25" s="421"/>
      <c r="D25" s="422"/>
      <c r="E25" s="422"/>
      <c r="F25" s="422"/>
      <c r="G25" s="394"/>
      <c r="H25" s="394"/>
      <c r="I25" s="272" t="s">
        <v>690</v>
      </c>
      <c r="J25" s="423"/>
      <c r="K25" s="434"/>
      <c r="L25" s="434"/>
      <c r="M25" s="434"/>
      <c r="N25" s="434"/>
      <c r="O25" s="430"/>
      <c r="P25" s="430"/>
    </row>
    <row r="26" spans="1:16" ht="20.100000000000001" customHeight="1">
      <c r="A26" s="232" t="s">
        <v>691</v>
      </c>
      <c r="B26" s="419"/>
      <c r="C26" s="422"/>
      <c r="D26" s="422"/>
      <c r="E26" s="422"/>
      <c r="F26" s="422"/>
      <c r="G26" s="394"/>
      <c r="H26" s="394"/>
      <c r="I26" s="272" t="s">
        <v>137</v>
      </c>
      <c r="J26" s="423"/>
      <c r="K26" s="433"/>
      <c r="L26" s="434"/>
      <c r="M26" s="386"/>
      <c r="N26" s="434"/>
      <c r="O26" s="430"/>
      <c r="P26" s="430"/>
    </row>
    <row r="27" spans="1:16" ht="20.100000000000001" customHeight="1">
      <c r="A27" s="273"/>
      <c r="B27" s="424"/>
      <c r="C27" s="425"/>
      <c r="D27" s="425"/>
      <c r="E27" s="425"/>
      <c r="F27" s="425"/>
      <c r="G27" s="426"/>
      <c r="H27" s="427"/>
      <c r="I27" s="278" t="s">
        <v>692</v>
      </c>
      <c r="J27" s="437"/>
      <c r="K27" s="434"/>
      <c r="L27" s="434"/>
      <c r="M27" s="386"/>
      <c r="N27" s="434"/>
      <c r="O27" s="430"/>
      <c r="P27" s="430"/>
    </row>
    <row r="28" spans="1:16" ht="20.100000000000001" customHeight="1">
      <c r="A28" s="232"/>
      <c r="B28" s="420"/>
      <c r="C28" s="422"/>
      <c r="D28" s="422"/>
      <c r="E28" s="422"/>
      <c r="F28" s="422"/>
      <c r="G28" s="426"/>
      <c r="H28" s="427"/>
      <c r="I28" s="278" t="s">
        <v>693</v>
      </c>
      <c r="J28" s="437"/>
      <c r="K28" s="434"/>
      <c r="L28" s="434"/>
      <c r="M28" s="386"/>
      <c r="N28" s="434"/>
      <c r="O28" s="430"/>
      <c r="P28" s="430"/>
    </row>
    <row r="29" spans="1:16" ht="20.100000000000001" customHeight="1">
      <c r="A29" s="273"/>
      <c r="B29" s="424"/>
      <c r="C29" s="425"/>
      <c r="D29" s="425"/>
      <c r="E29" s="425"/>
      <c r="F29" s="425"/>
      <c r="G29" s="428"/>
      <c r="H29" s="428"/>
      <c r="I29" s="232" t="s">
        <v>143</v>
      </c>
      <c r="J29" s="420"/>
      <c r="K29" s="435"/>
      <c r="L29" s="435"/>
      <c r="M29" s="386"/>
      <c r="N29" s="435">
        <v>159.68</v>
      </c>
      <c r="O29" s="430"/>
      <c r="P29" s="430"/>
    </row>
    <row r="30" spans="1:16" ht="37.5" customHeight="1">
      <c r="A30" s="476" t="s">
        <v>694</v>
      </c>
      <c r="B30" s="476"/>
      <c r="C30" s="476"/>
      <c r="D30" s="476"/>
      <c r="E30" s="476"/>
      <c r="F30" s="476"/>
      <c r="G30" s="476"/>
      <c r="H30" s="476"/>
      <c r="I30" s="476"/>
      <c r="J30" s="476"/>
      <c r="K30" s="476"/>
      <c r="L30" s="476"/>
      <c r="M30" s="476"/>
      <c r="N30" s="476"/>
      <c r="O30" s="476"/>
      <c r="P30" s="476"/>
    </row>
    <row r="31" spans="1:16" ht="20.100000000000001" customHeight="1">
      <c r="H31" s="263"/>
      <c r="P31" s="263"/>
    </row>
    <row r="32" spans="1:16" ht="20.100000000000001" customHeight="1">
      <c r="H32" s="263"/>
      <c r="P32" s="26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16" ht="20.100000000000001" customHeight="1"/>
    <row r="50" spans="3:16" ht="20.100000000000001" customHeight="1"/>
    <row r="51" spans="3:16" ht="20.100000000000001" customHeight="1"/>
    <row r="52" spans="3:16" s="260" customFormat="1" ht="20.100000000000001" customHeight="1">
      <c r="C52" s="261"/>
      <c r="D52" s="261"/>
      <c r="E52" s="261"/>
      <c r="F52" s="261"/>
      <c r="G52" s="261"/>
      <c r="H52" s="261"/>
      <c r="I52" s="262"/>
      <c r="J52" s="262"/>
      <c r="K52" s="261"/>
      <c r="L52" s="261"/>
      <c r="M52" s="261"/>
      <c r="N52" s="261"/>
      <c r="O52" s="261"/>
      <c r="P52" s="261"/>
    </row>
    <row r="53" spans="3:16" s="260" customFormat="1" ht="20.100000000000001" customHeight="1">
      <c r="C53" s="261"/>
      <c r="D53" s="261"/>
      <c r="E53" s="261"/>
      <c r="F53" s="261"/>
      <c r="G53" s="261"/>
      <c r="H53" s="261"/>
      <c r="I53" s="262"/>
      <c r="J53" s="262"/>
      <c r="K53" s="261"/>
      <c r="L53" s="261"/>
      <c r="M53" s="261"/>
      <c r="N53" s="261"/>
      <c r="O53" s="261"/>
      <c r="P53" s="261"/>
    </row>
    <row r="54" spans="3:16" s="260" customFormat="1" ht="20.100000000000001" customHeight="1">
      <c r="C54" s="261"/>
      <c r="D54" s="261"/>
      <c r="E54" s="261"/>
      <c r="F54" s="261"/>
      <c r="G54" s="261"/>
      <c r="H54" s="261"/>
      <c r="I54" s="262"/>
      <c r="J54" s="262"/>
      <c r="K54" s="261"/>
      <c r="L54" s="261"/>
      <c r="M54" s="261"/>
      <c r="N54" s="261"/>
      <c r="O54" s="261"/>
      <c r="P54" s="261"/>
    </row>
    <row r="55" spans="3:16" s="260" customFormat="1" ht="20.100000000000001" customHeight="1">
      <c r="C55" s="261"/>
      <c r="D55" s="261"/>
      <c r="E55" s="261"/>
      <c r="F55" s="261"/>
      <c r="G55" s="261"/>
      <c r="H55" s="261"/>
      <c r="I55" s="262"/>
      <c r="J55" s="262"/>
      <c r="K55" s="261"/>
      <c r="L55" s="261"/>
      <c r="M55" s="261"/>
      <c r="N55" s="261"/>
      <c r="O55" s="261"/>
      <c r="P55" s="261"/>
    </row>
    <row r="56" spans="3:16" s="260" customFormat="1" ht="20.100000000000001" customHeight="1">
      <c r="C56" s="261"/>
      <c r="D56" s="261"/>
      <c r="E56" s="261"/>
      <c r="F56" s="261"/>
      <c r="G56" s="261"/>
      <c r="H56" s="261"/>
      <c r="I56" s="262"/>
      <c r="J56" s="262"/>
      <c r="K56" s="261"/>
      <c r="L56" s="261"/>
      <c r="M56" s="261"/>
      <c r="N56" s="261"/>
      <c r="O56" s="261"/>
      <c r="P56" s="261"/>
    </row>
    <row r="57" spans="3:16" s="260" customFormat="1" ht="20.100000000000001" customHeight="1">
      <c r="C57" s="261"/>
      <c r="D57" s="261"/>
      <c r="E57" s="261"/>
      <c r="F57" s="261"/>
      <c r="G57" s="261"/>
      <c r="H57" s="261"/>
      <c r="I57" s="262"/>
      <c r="J57" s="262"/>
      <c r="K57" s="261"/>
      <c r="L57" s="261"/>
      <c r="M57" s="261"/>
      <c r="N57" s="261"/>
      <c r="O57" s="261"/>
      <c r="P57" s="261"/>
    </row>
    <row r="58" spans="3:16" s="260" customFormat="1" ht="20.100000000000001" customHeight="1">
      <c r="C58" s="261"/>
      <c r="D58" s="261"/>
      <c r="E58" s="261"/>
      <c r="F58" s="261"/>
      <c r="G58" s="261"/>
      <c r="H58" s="261"/>
      <c r="I58" s="262"/>
      <c r="J58" s="262"/>
      <c r="K58" s="261"/>
      <c r="L58" s="261"/>
      <c r="M58" s="261"/>
      <c r="N58" s="261"/>
      <c r="O58" s="261"/>
      <c r="P58" s="261"/>
    </row>
  </sheetData>
  <mergeCells count="4">
    <mergeCell ref="A1:I1"/>
    <mergeCell ref="A2:P2"/>
    <mergeCell ref="A3:I3"/>
    <mergeCell ref="A30:P30"/>
  </mergeCells>
  <phoneticPr fontId="83" type="noConversion"/>
  <printOptions horizontalCentered="1"/>
  <pageMargins left="0.15748031496063" right="0.15748031496063" top="0.511811023622047" bottom="0.31496062992126" header="0.31496062992126" footer="0.31496062992126"/>
  <pageSetup paperSize="9" scale="60" fitToHeight="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sheetPr>
  <dimension ref="A1:D56"/>
  <sheetViews>
    <sheetView workbookViewId="0">
      <selection activeCell="A66" sqref="A66"/>
    </sheetView>
  </sheetViews>
  <sheetFormatPr defaultColWidth="9" defaultRowHeight="14.25"/>
  <cols>
    <col min="1" max="1" width="62.625" style="247" customWidth="1"/>
    <col min="2" max="2" width="29.75" style="247" customWidth="1"/>
    <col min="3" max="3" width="11.625" style="248" customWidth="1"/>
    <col min="4" max="16384" width="9" style="248"/>
  </cols>
  <sheetData>
    <row r="1" spans="1:3" ht="18" customHeight="1">
      <c r="A1" s="477" t="s">
        <v>695</v>
      </c>
      <c r="B1" s="477"/>
    </row>
    <row r="2" spans="1:3" ht="22.5">
      <c r="A2" s="478" t="s">
        <v>696</v>
      </c>
      <c r="B2" s="478"/>
    </row>
    <row r="3" spans="1:3" ht="20.25" customHeight="1">
      <c r="A3" s="249"/>
      <c r="B3" s="125" t="s">
        <v>2</v>
      </c>
    </row>
    <row r="4" spans="1:3" ht="20.100000000000001" customHeight="1">
      <c r="A4" s="250" t="s">
        <v>147</v>
      </c>
      <c r="B4" s="251" t="s">
        <v>5</v>
      </c>
    </row>
    <row r="5" spans="1:3" ht="20.100000000000001" customHeight="1">
      <c r="A5" s="252" t="s">
        <v>72</v>
      </c>
      <c r="B5" s="253">
        <v>429</v>
      </c>
    </row>
    <row r="6" spans="1:3" s="246" customFormat="1" ht="20.100000000000001" hidden="1" customHeight="1">
      <c r="A6" s="254" t="s">
        <v>697</v>
      </c>
      <c r="B6" s="253"/>
    </row>
    <row r="7" spans="1:3" s="246" customFormat="1" ht="20.100000000000001" hidden="1" customHeight="1">
      <c r="A7" s="254" t="s">
        <v>698</v>
      </c>
      <c r="B7" s="253"/>
    </row>
    <row r="8" spans="1:3" ht="20.100000000000001" hidden="1" customHeight="1">
      <c r="A8" s="255" t="s">
        <v>699</v>
      </c>
      <c r="B8" s="256"/>
      <c r="C8" s="257"/>
    </row>
    <row r="9" spans="1:3" s="246" customFormat="1" ht="20.100000000000001" hidden="1" customHeight="1">
      <c r="A9" s="254" t="s">
        <v>700</v>
      </c>
      <c r="B9" s="253"/>
      <c r="C9" s="258"/>
    </row>
    <row r="10" spans="1:3" s="246" customFormat="1" ht="20.100000000000001" hidden="1" customHeight="1">
      <c r="A10" s="254" t="s">
        <v>701</v>
      </c>
      <c r="B10" s="253"/>
    </row>
    <row r="11" spans="1:3" ht="20.100000000000001" hidden="1" customHeight="1">
      <c r="A11" s="255" t="s">
        <v>702</v>
      </c>
      <c r="B11" s="256"/>
    </row>
    <row r="12" spans="1:3" ht="20.100000000000001" hidden="1" customHeight="1">
      <c r="A12" s="255" t="s">
        <v>703</v>
      </c>
      <c r="B12" s="256"/>
      <c r="C12" s="257"/>
    </row>
    <row r="13" spans="1:3" ht="20.100000000000001" hidden="1" customHeight="1">
      <c r="A13" s="255" t="s">
        <v>704</v>
      </c>
      <c r="B13" s="256"/>
    </row>
    <row r="14" spans="1:3" ht="20.100000000000001" hidden="1" customHeight="1">
      <c r="A14" s="255" t="s">
        <v>703</v>
      </c>
      <c r="B14" s="256"/>
    </row>
    <row r="15" spans="1:3" s="246" customFormat="1" ht="20.100000000000001" customHeight="1">
      <c r="A15" s="254" t="s">
        <v>705</v>
      </c>
      <c r="B15" s="253">
        <v>429</v>
      </c>
    </row>
    <row r="16" spans="1:3" s="246" customFormat="1" ht="20.100000000000001" customHeight="1">
      <c r="A16" s="254" t="s">
        <v>706</v>
      </c>
      <c r="B16" s="253">
        <v>429</v>
      </c>
    </row>
    <row r="17" spans="1:4" ht="24" hidden="1" customHeight="1">
      <c r="A17" s="255" t="s">
        <v>707</v>
      </c>
      <c r="B17" s="256"/>
    </row>
    <row r="18" spans="1:4" ht="24" hidden="1" customHeight="1">
      <c r="A18" s="255" t="s">
        <v>708</v>
      </c>
      <c r="B18" s="256"/>
    </row>
    <row r="19" spans="1:4" ht="24" hidden="1" customHeight="1">
      <c r="A19" s="255" t="s">
        <v>709</v>
      </c>
      <c r="B19" s="256"/>
    </row>
    <row r="20" spans="1:4" ht="24" hidden="1" customHeight="1">
      <c r="A20" s="255" t="s">
        <v>710</v>
      </c>
      <c r="B20" s="256"/>
    </row>
    <row r="21" spans="1:4" ht="24" hidden="1" customHeight="1">
      <c r="A21" s="255" t="s">
        <v>711</v>
      </c>
      <c r="B21" s="256"/>
    </row>
    <row r="22" spans="1:4" ht="24" customHeight="1">
      <c r="A22" s="255" t="s">
        <v>712</v>
      </c>
      <c r="B22" s="256">
        <v>429</v>
      </c>
    </row>
    <row r="23" spans="1:4" s="246" customFormat="1" ht="24" hidden="1" customHeight="1">
      <c r="A23" s="254" t="s">
        <v>713</v>
      </c>
      <c r="B23" s="253"/>
      <c r="D23" s="259"/>
    </row>
    <row r="24" spans="1:4" ht="24" hidden="1" customHeight="1">
      <c r="A24" s="255" t="s">
        <v>714</v>
      </c>
      <c r="B24" s="256"/>
    </row>
    <row r="25" spans="1:4" s="246" customFormat="1" ht="24" hidden="1" customHeight="1">
      <c r="A25" s="254" t="s">
        <v>715</v>
      </c>
      <c r="B25" s="253"/>
    </row>
    <row r="26" spans="1:4" s="246" customFormat="1" ht="24" hidden="1" customHeight="1">
      <c r="A26" s="254" t="s">
        <v>716</v>
      </c>
      <c r="B26" s="253"/>
    </row>
    <row r="27" spans="1:4" ht="24" hidden="1" customHeight="1">
      <c r="A27" s="255" t="s">
        <v>717</v>
      </c>
      <c r="B27" s="256"/>
    </row>
    <row r="28" spans="1:4" s="246" customFormat="1" ht="24" hidden="1" customHeight="1">
      <c r="A28" s="254" t="s">
        <v>718</v>
      </c>
      <c r="B28" s="253"/>
    </row>
    <row r="29" spans="1:4" ht="24" hidden="1" customHeight="1">
      <c r="A29" s="255" t="s">
        <v>719</v>
      </c>
      <c r="B29" s="256"/>
    </row>
    <row r="30" spans="1:4" s="246" customFormat="1" ht="24" hidden="1" customHeight="1">
      <c r="A30" s="254" t="s">
        <v>720</v>
      </c>
      <c r="B30" s="253"/>
    </row>
    <row r="31" spans="1:4" ht="24" hidden="1" customHeight="1">
      <c r="A31" s="255" t="s">
        <v>707</v>
      </c>
      <c r="B31" s="256"/>
    </row>
    <row r="32" spans="1:4" s="246" customFormat="1" ht="24" hidden="1" customHeight="1">
      <c r="A32" s="254" t="s">
        <v>721</v>
      </c>
      <c r="B32" s="253"/>
    </row>
    <row r="33" spans="1:2" s="246" customFormat="1" hidden="1">
      <c r="A33" s="254" t="s">
        <v>722</v>
      </c>
      <c r="B33" s="253"/>
    </row>
    <row r="34" spans="1:2" hidden="1">
      <c r="A34" s="255" t="s">
        <v>703</v>
      </c>
      <c r="B34" s="256"/>
    </row>
    <row r="35" spans="1:2" s="246" customFormat="1" hidden="1">
      <c r="A35" s="254" t="s">
        <v>723</v>
      </c>
      <c r="B35" s="253"/>
    </row>
    <row r="36" spans="1:2" hidden="1">
      <c r="A36" s="255" t="s">
        <v>703</v>
      </c>
      <c r="B36" s="256"/>
    </row>
    <row r="37" spans="1:2" hidden="1">
      <c r="A37" s="255" t="s">
        <v>724</v>
      </c>
      <c r="B37" s="256"/>
    </row>
    <row r="38" spans="1:2" s="246" customFormat="1" hidden="1">
      <c r="A38" s="254" t="s">
        <v>725</v>
      </c>
      <c r="B38" s="253"/>
    </row>
    <row r="39" spans="1:2" hidden="1">
      <c r="A39" s="255" t="s">
        <v>726</v>
      </c>
      <c r="B39" s="256"/>
    </row>
    <row r="40" spans="1:2" s="246" customFormat="1" hidden="1">
      <c r="A40" s="254" t="s">
        <v>727</v>
      </c>
      <c r="B40" s="253"/>
    </row>
    <row r="41" spans="1:2" s="246" customFormat="1" hidden="1">
      <c r="A41" s="254" t="s">
        <v>728</v>
      </c>
      <c r="B41" s="253"/>
    </row>
    <row r="42" spans="1:2" hidden="1">
      <c r="A42" s="255" t="s">
        <v>729</v>
      </c>
      <c r="B42" s="256"/>
    </row>
    <row r="43" spans="1:2" hidden="1">
      <c r="A43" s="255" t="s">
        <v>730</v>
      </c>
      <c r="B43" s="256"/>
    </row>
    <row r="44" spans="1:2" s="246" customFormat="1" hidden="1">
      <c r="A44" s="254" t="s">
        <v>731</v>
      </c>
      <c r="B44" s="253"/>
    </row>
    <row r="45" spans="1:2" hidden="1">
      <c r="A45" s="255" t="s">
        <v>732</v>
      </c>
      <c r="B45" s="256"/>
    </row>
    <row r="46" spans="1:2" hidden="1">
      <c r="A46" s="255" t="s">
        <v>733</v>
      </c>
      <c r="B46" s="256"/>
    </row>
    <row r="47" spans="1:2" hidden="1">
      <c r="A47" s="255" t="s">
        <v>734</v>
      </c>
      <c r="B47" s="256"/>
    </row>
    <row r="48" spans="1:2" hidden="1">
      <c r="A48" s="255" t="s">
        <v>735</v>
      </c>
      <c r="B48" s="256"/>
    </row>
    <row r="49" spans="1:2" hidden="1">
      <c r="A49" s="255" t="s">
        <v>736</v>
      </c>
      <c r="B49" s="256"/>
    </row>
    <row r="50" spans="1:2" s="246" customFormat="1" hidden="1">
      <c r="A50" s="254" t="s">
        <v>737</v>
      </c>
      <c r="B50" s="253"/>
    </row>
    <row r="51" spans="1:2" s="246" customFormat="1" hidden="1">
      <c r="A51" s="254" t="s">
        <v>738</v>
      </c>
      <c r="B51" s="253"/>
    </row>
    <row r="52" spans="1:2" hidden="1">
      <c r="A52" s="255" t="s">
        <v>739</v>
      </c>
      <c r="B52" s="256"/>
    </row>
    <row r="53" spans="1:2" s="246" customFormat="1" hidden="1">
      <c r="A53" s="254" t="s">
        <v>740</v>
      </c>
      <c r="B53" s="253"/>
    </row>
    <row r="54" spans="1:2" s="246" customFormat="1" hidden="1">
      <c r="A54" s="254" t="s">
        <v>741</v>
      </c>
      <c r="B54" s="253"/>
    </row>
    <row r="55" spans="1:2" hidden="1">
      <c r="A55" s="255" t="s">
        <v>742</v>
      </c>
      <c r="B55" s="256"/>
    </row>
    <row r="56" spans="1:2">
      <c r="A56" s="479" t="s">
        <v>743</v>
      </c>
      <c r="B56" s="479"/>
    </row>
  </sheetData>
  <mergeCells count="3">
    <mergeCell ref="A1:B1"/>
    <mergeCell ref="A2:B2"/>
    <mergeCell ref="A56:B56"/>
  </mergeCells>
  <phoneticPr fontId="83"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33</vt:i4>
      </vt:variant>
    </vt:vector>
  </HeadingPairs>
  <TitlesOfParts>
    <vt:vector size="64"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lpstr>'01-2019全镇收入'!Print_Area</vt:lpstr>
      <vt:lpstr>'02-2019全镇支出'!Print_Area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'29-债务还本付息'!Print_Area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重庆市永川区松溉镇人民政府</cp:lastModifiedBy>
  <dcterms:created xsi:type="dcterms:W3CDTF">2006-09-13T11:21:00Z</dcterms:created>
  <dcterms:modified xsi:type="dcterms:W3CDTF">2020-02-06T05:20:40Z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