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tabRatio="775" firstSheet="25" activeTab="29"/>
  </bookViews>
  <sheets>
    <sheet name="01-2019全镇收入" sheetId="57" r:id="rId1"/>
    <sheet name="02-2019全镇支出" sheetId="58" r:id="rId2"/>
    <sheet name="03-2019公共平衡 " sheetId="26" r:id="rId3"/>
    <sheet name="04-2019公共本级支出功能 " sheetId="27" r:id="rId4"/>
    <sheet name="05-2019公共线下 " sheetId="32" r:id="rId5"/>
    <sheet name="06-2019转移支付分地区" sheetId="59" r:id="rId6"/>
    <sheet name="07-2019转移支付分项目 " sheetId="60" r:id="rId7"/>
    <sheet name="8-2019基金平衡" sheetId="33" r:id="rId8"/>
    <sheet name="9-2019基金支出" sheetId="19" r:id="rId9"/>
    <sheet name="10-2019基金转移支付" sheetId="62" r:id="rId10"/>
    <sheet name="11-2019国资 " sheetId="48" r:id="rId11"/>
    <sheet name="12-2019社保执行" sheetId="21" r:id="rId12"/>
    <sheet name="13-2020公共平衡" sheetId="71" r:id="rId13"/>
    <sheet name="14-2020公共本级支出功能 " sheetId="38" r:id="rId14"/>
    <sheet name="15-2020公共基本和项目 " sheetId="39" r:id="rId15"/>
    <sheet name="16-2020公共本级基本支出经济 " sheetId="36" r:id="rId16"/>
    <sheet name="17-2020公共线下" sheetId="29" r:id="rId17"/>
    <sheet name="18-2020转移支付分地区" sheetId="53" r:id="rId18"/>
    <sheet name="19-2020转移支付分项目" sheetId="54" r:id="rId19"/>
    <sheet name="20-2020基金平衡" sheetId="35" r:id="rId20"/>
    <sheet name="21-2020基金支出" sheetId="7" r:id="rId21"/>
    <sheet name="22-2020基金转移支付" sheetId="61" r:id="rId22"/>
    <sheet name="23-2020国资" sheetId="49" r:id="rId23"/>
    <sheet name="24-2020社保" sheetId="11" r:id="rId24"/>
    <sheet name="25-2020新增债券安排" sheetId="70" r:id="rId25"/>
    <sheet name="26-2019债务限额、余额" sheetId="65" r:id="rId26"/>
    <sheet name="27-2019、2020一般债务余额" sheetId="66" r:id="rId27"/>
    <sheet name="28-2019、2020专项债务余额" sheetId="67" r:id="rId28"/>
    <sheet name="29-债务还本付息" sheetId="68" r:id="rId29"/>
    <sheet name="30-2020年提前下达" sheetId="69" r:id="rId30"/>
  </sheets>
  <definedNames>
    <definedName name="_xlnm._FilterDatabase" localSheetId="3" hidden="1">'04-2019公共本级支出功能 '!$A$4:$B$104</definedName>
    <definedName name="_xlnm._FilterDatabase" localSheetId="8" hidden="1">'9-2019基金支出'!$A$4:$B$11</definedName>
    <definedName name="_xlnm._FilterDatabase" localSheetId="13" hidden="1">'14-2020公共本级支出功能 '!$A$4:$B$102</definedName>
    <definedName name="_xlnm._FilterDatabase" localSheetId="15" hidden="1">'16-2020公共本级基本支出经济 '!$A$5:$B$26</definedName>
    <definedName name="_xlnm._FilterDatabase" localSheetId="20" hidden="1">'21-2020基金支出'!$A$4:$B$12</definedName>
    <definedName name="_xlnm._FilterDatabase" localSheetId="6" hidden="1">'07-2019转移支付分项目 '!$A$5:$A$14</definedName>
    <definedName name="_xlnm._FilterDatabase" localSheetId="18" hidden="1">'19-2020转移支付分项目'!$A$5:$A$76</definedName>
    <definedName name="fa" localSheetId="6">#REF!</definedName>
    <definedName name="fa" localSheetId="9">#REF!</definedName>
    <definedName name="fa" localSheetId="18">#REF!</definedName>
    <definedName name="fa" localSheetId="21">#REF!</definedName>
    <definedName name="fa">#REF!</definedName>
    <definedName name="_xlnm.Print_Area" localSheetId="0">'01-2019全镇收入'!$A$1:$C$22</definedName>
    <definedName name="_xlnm.Print_Area" localSheetId="2">'03-2019公共平衡 '!$A$1:$L$28</definedName>
    <definedName name="_xlnm.Print_Area" localSheetId="4">'05-2019公共线下 '!$A$1:$D$18</definedName>
    <definedName name="_xlnm.Print_Area" localSheetId="5">'06-2019转移支付分地区'!$A$1:$C$29</definedName>
    <definedName name="_xlnm.Print_Area" localSheetId="6">'07-2019转移支付分项目 '!$A$1:$C$23</definedName>
    <definedName name="_xlnm.Print_Area" localSheetId="10">'11-2019国资 '!$A$1:$L$24</definedName>
    <definedName name="_xlnm.Print_Area" localSheetId="12">'13-2020公共平衡'!$A$1:$D$28</definedName>
    <definedName name="_xlnm.Print_Area" localSheetId="14">'15-2020公共基本和项目 '!$A$1:$D$21</definedName>
    <definedName name="_xlnm.Print_Area" localSheetId="15">'16-2020公共本级基本支出经济 '!$A$1:$B$26</definedName>
    <definedName name="_xlnm.Print_Area" localSheetId="16">'17-2020公共线下'!$A$1:$D$9</definedName>
    <definedName name="_xlnm.Print_Area" localSheetId="17">'18-2020转移支付分地区'!$A$1:$B$32</definedName>
    <definedName name="_xlnm.Print_Area" localSheetId="18">'19-2020转移支付分项目'!$A$1:$B$14</definedName>
    <definedName name="_xlnm.Print_Area" localSheetId="28">'29-债务还本付息'!$A$1:$D$26</definedName>
    <definedName name="_xlnm.Print_Area" localSheetId="8">'9-2019基金支出'!$A$1:$B$10</definedName>
    <definedName name="_xlnm.Print_Titles" localSheetId="2">'03-2019公共平衡 '!$2:$4</definedName>
    <definedName name="_xlnm.Print_Titles" localSheetId="3">'04-2019公共本级支出功能 '!$1:$4</definedName>
    <definedName name="_xlnm.Print_Titles" localSheetId="4">'05-2019公共线下 '!$2:$4</definedName>
    <definedName name="_xlnm.Print_Titles" localSheetId="5">'06-2019转移支付分地区'!$2:$6</definedName>
    <definedName name="_xlnm.Print_Titles" localSheetId="6">'07-2019转移支付分项目 '!$2:$5</definedName>
    <definedName name="_xlnm.Print_Titles" localSheetId="13">'14-2020公共本级支出功能 '!$1:$4</definedName>
    <definedName name="_xlnm.Print_Titles" localSheetId="15">'16-2020公共本级基本支出经济 '!$2:$5</definedName>
    <definedName name="_xlnm.Print_Titles" localSheetId="16">'17-2020公共线下'!$1:$4</definedName>
    <definedName name="_xlnm.Print_Titles" localSheetId="17">'18-2020转移支付分地区'!$2:$6</definedName>
    <definedName name="_xlnm.Print_Titles" localSheetId="18">'19-2020转移支付分项目'!$2:$5</definedName>
    <definedName name="_xlnm.Print_Titles" localSheetId="20">'21-2020基金支出'!$2:$4</definedName>
    <definedName name="_xlnm.Print_Titles" localSheetId="7">'8-2019基金平衡'!$1:$4</definedName>
    <definedName name="_xlnm.Print_Titles" localSheetId="8">'9-2019基金支出'!$2:$4</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6">#REF!</definedName>
    <definedName name="地区名称" localSheetId="9">#REF!</definedName>
    <definedName name="地区名称" localSheetId="1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1">#REF!</definedName>
    <definedName name="地区名称" localSheetId="22">#REF!</definedName>
    <definedName name="地区名称" localSheetId="7">#REF!</definedName>
    <definedName name="地区名称">#REF!</definedName>
  </definedNames>
  <calcPr calcId="144525"/>
</workbook>
</file>

<file path=xl/sharedStrings.xml><?xml version="1.0" encoding="utf-8"?>
<sst xmlns="http://schemas.openxmlformats.org/spreadsheetml/2006/main" count="917" uniqueCount="600">
  <si>
    <t>表1</t>
  </si>
  <si>
    <t>2019年全镇财政预算收入执行表</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</si>
  <si>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</si>
  <si>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</si>
  <si>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</si>
  <si>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</si>
  <si>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</si>
  <si>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</si>
  <si>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</si>
  <si>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</si>
  <si>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</si>
  <si>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</si>
  <si>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</si>
  <si>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</si>
  <si>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</si>
  <si>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</si>
  <si>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</si>
  <si>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耕地占用税</t>
  </si>
  <si>
    <t>　　契税</t>
  </si>
  <si>
    <t xml:space="preserve">    环保税</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</si>
  <si>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</si>
  <si>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</si>
  <si>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</si>
  <si>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</si>
  <si>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</si>
  <si>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</si>
  <si>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</si>
  <si>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2019年全镇财政预算支出执行表</t>
  </si>
  <si>
    <t>支出</t>
  </si>
  <si>
    <t>一、一般公共预算支出</t>
  </si>
  <si>
    <t>一般公共服务支出</t>
  </si>
  <si>
    <t>文化旅游体育与传媒支出</t>
  </si>
  <si>
    <t>社会保障和就业支出</t>
  </si>
  <si>
    <t>卫生健康支出</t>
  </si>
  <si>
    <t>节能环保支出</t>
  </si>
  <si>
    <t>城乡社区支出</t>
  </si>
  <si>
    <t>农林水支出</t>
  </si>
  <si>
    <t>交通运输支出</t>
  </si>
  <si>
    <t>商业服务业等支出</t>
  </si>
  <si>
    <t>自然资源海洋气象等支出</t>
  </si>
  <si>
    <t>住房保障支出</t>
  </si>
  <si>
    <t>灾害防治及应急管理支出</t>
  </si>
  <si>
    <t>二、政府性基金预算支出</t>
  </si>
  <si>
    <t>三、国有资本经营预算支出</t>
  </si>
  <si>
    <t>四、社会保险基金预算支出</t>
  </si>
  <si>
    <t>表3</t>
  </si>
  <si>
    <t>2019年镇级一般公共预算收支执行表</t>
  </si>
  <si>
    <t>年初预算</t>
  </si>
  <si>
    <t>年度
预算数</t>
  </si>
  <si>
    <t>执行数
为年度
预算%</t>
  </si>
  <si>
    <t>执行数比
上年决算
数增长%</t>
  </si>
  <si>
    <t>支      出</t>
  </si>
  <si>
    <t>总  计</t>
  </si>
  <si>
    <t>本级收入合计</t>
  </si>
  <si>
    <t>本级支出合计</t>
  </si>
  <si>
    <t>一、税收收入</t>
  </si>
  <si>
    <t>一、一般公共服务支出</t>
  </si>
  <si>
    <t xml:space="preserve">    增值税</t>
  </si>
  <si>
    <t>二、国防支出</t>
  </si>
  <si>
    <t xml:space="preserve">    企业所得税</t>
  </si>
  <si>
    <t>三、文化旅游体育与传媒支出</t>
  </si>
  <si>
    <t xml:space="preserve">    个人所得税</t>
  </si>
  <si>
    <t>四、社会保障和就业支出</t>
  </si>
  <si>
    <t xml:space="preserve">    资源税</t>
  </si>
  <si>
    <t>五、卫生健康支出</t>
  </si>
  <si>
    <t xml:space="preserve">    城市维护建设税</t>
  </si>
  <si>
    <t>六、节能环保支出</t>
  </si>
  <si>
    <t xml:space="preserve">    房产税</t>
  </si>
  <si>
    <t>七、城乡社区支出</t>
  </si>
  <si>
    <t xml:space="preserve">    印花税</t>
  </si>
  <si>
    <t>八、农林水支出</t>
  </si>
  <si>
    <t xml:space="preserve">    城镇土地使用税</t>
  </si>
  <si>
    <t>九、交通运输支出</t>
  </si>
  <si>
    <t xml:space="preserve">    土地增值税</t>
  </si>
  <si>
    <t>十、商业服务业等支出</t>
  </si>
  <si>
    <t xml:space="preserve">    耕地占用税</t>
  </si>
  <si>
    <t>十一、自然资源海洋气象等支出</t>
  </si>
  <si>
    <t xml:space="preserve">    契税</t>
  </si>
  <si>
    <t>十二、住房保障支出</t>
  </si>
  <si>
    <t xml:space="preserve">    环境保护税</t>
  </si>
  <si>
    <t>十三、灾害防治及应急管理支出</t>
  </si>
  <si>
    <t>二、非税收入</t>
  </si>
  <si>
    <t>十四、预备费</t>
  </si>
  <si>
    <t xml:space="preserve">    行政事业性收费收入</t>
  </si>
  <si>
    <t>十五、其他支出</t>
  </si>
  <si>
    <t xml:space="preserve">    罚没收入</t>
  </si>
  <si>
    <t xml:space="preserve">    国有资源(资产)有偿使用收入</t>
  </si>
  <si>
    <t>转移性收入合计</t>
  </si>
  <si>
    <t>转移性支出合计</t>
  </si>
  <si>
    <t>一、上级补助收入</t>
  </si>
  <si>
    <t>一、上解上级支出</t>
  </si>
  <si>
    <t>二、调入预算稳定调节基金</t>
  </si>
  <si>
    <t>二、安排预算稳定调节基金</t>
  </si>
  <si>
    <t>三、上年结转</t>
  </si>
  <si>
    <t>三、结转下年</t>
  </si>
  <si>
    <t>注：1.本表直观反映2019年一般公共预算收入与支出的平衡关系。
    2.收入总计（本级收入合计+转移性收入合计）=支出总计（本级支出合计+转移性支出合计）。
    3.调整预算数是指根据预算法规定，经镇人大常委会审查批准对年初预算进行调整后形成的预算数，下同。
    4.年度预算数是指在调整预算数的基础上，根据预算法规定，因不需地方配套的上级专项转移支付增加、上年结转资金安排使用等不属于预算调整事项但引起预算收支变动后形成的预算数，下同。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</si>
  <si>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t>表4</t>
  </si>
  <si>
    <t>2019年镇级一般公共预算本级支出执行表</t>
  </si>
  <si>
    <t>支        出</t>
  </si>
  <si>
    <t xml:space="preserve">  一、一般公共服务支出</t>
  </si>
  <si>
    <t xml:space="preserve">    政府办公厅(室)及相关机构事务</t>
  </si>
  <si>
    <t xml:space="preserve">      行政运行</t>
  </si>
  <si>
    <t xml:space="preserve">      一般行政管理事务</t>
  </si>
  <si>
    <t xml:space="preserve">    财政事务</t>
  </si>
  <si>
    <t xml:space="preserve">    组织事务</t>
  </si>
  <si>
    <t xml:space="preserve">      其他组织事务支出</t>
  </si>
  <si>
    <t xml:space="preserve">    市场监督管理事务</t>
  </si>
  <si>
    <t xml:space="preserve">      其他市场监督管理事务</t>
  </si>
  <si>
    <t xml:space="preserve">  二、文化旅游体育与传媒支出</t>
  </si>
  <si>
    <t xml:space="preserve">    文化和旅游</t>
  </si>
  <si>
    <t xml:space="preserve">      文化活动</t>
  </si>
  <si>
    <t xml:space="preserve">      群众文化</t>
  </si>
  <si>
    <t xml:space="preserve">  三、社会保障和就业支出</t>
  </si>
  <si>
    <t xml:space="preserve">    人力资源和社会保障管理事务</t>
  </si>
  <si>
    <t xml:space="preserve">      社会保险经办机构</t>
  </si>
  <si>
    <t xml:space="preserve">    民政管理事务</t>
  </si>
  <si>
    <t xml:space="preserve">      基层政权和社区建设</t>
  </si>
  <si>
    <t xml:space="preserve">    行政事业单位离退休</t>
  </si>
  <si>
    <t xml:space="preserve">      机关事业单位基本养老保险缴费支出</t>
  </si>
  <si>
    <t xml:space="preserve">      机关事业单位职业年金缴费支出</t>
  </si>
  <si>
    <t xml:space="preserve">      其他行政事业单位离退休支出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</si>
  <si>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</si>
  <si>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</si>
  <si>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</si>
  <si>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</si>
  <si>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</si>
  <si>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</si>
  <si>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</si>
  <si>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</si>
  <si>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</si>
  <si>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</si>
  <si>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社会福利</t>
  </si>
  <si>
    <t xml:space="preserve">      老年福利</t>
  </si>
  <si>
    <t xml:space="preserve">    残疾人事业</t>
  </si>
  <si>
    <t xml:space="preserve">      残疾人生活和护理补贴</t>
  </si>
  <si>
    <t xml:space="preserve">    最低生活保障</t>
  </si>
  <si>
    <t xml:space="preserve">      城市最低生活保障金支出</t>
  </si>
  <si>
    <t xml:space="preserve">      农村最低生活保障金支出</t>
  </si>
  <si>
    <t xml:space="preserve">    临时救助</t>
  </si>
  <si>
    <t xml:space="preserve">      临时救助支出</t>
  </si>
  <si>
    <t xml:space="preserve">    其他生活救助</t>
  </si>
  <si>
    <t xml:space="preserve">      其他城市生活救助</t>
  </si>
  <si>
    <t xml:space="preserve">      其他农村生活救助</t>
  </si>
  <si>
    <t xml:space="preserve">  四、卫生健康支出</t>
  </si>
  <si>
    <t xml:space="preserve">    卫生健康管理事务</t>
  </si>
  <si>
    <t xml:space="preserve">      其他卫生健康管理事务支出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</si>
  <si>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</si>
  <si>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</si>
  <si>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</si>
  <si>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</si>
  <si>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</si>
  <si>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优抚对象医疗</t>
  </si>
  <si>
    <t xml:space="preserve">      优抚对象医疗补助</t>
  </si>
  <si>
    <t xml:space="preserve">  五、节能环保支出</t>
  </si>
  <si>
    <t xml:space="preserve">    污染防治</t>
  </si>
  <si>
    <t xml:space="preserve">      其他污染防治支出</t>
  </si>
  <si>
    <t xml:space="preserve">  六、城乡社区支出</t>
  </si>
  <si>
    <t xml:space="preserve">    城乡社区规划与管理</t>
  </si>
  <si>
    <t xml:space="preserve">      城乡社区规划与管理</t>
  </si>
  <si>
    <t xml:space="preserve">    城乡社区公共设施</t>
  </si>
  <si>
    <t xml:space="preserve">      小城镇基础设施建设</t>
  </si>
  <si>
    <t xml:space="preserve">    城乡社区环境卫生</t>
  </si>
  <si>
    <t xml:space="preserve">      城乡社区环境卫生</t>
  </si>
  <si>
    <t xml:space="preserve">    其他城乡社区支出</t>
  </si>
  <si>
    <t xml:space="preserve">      其他城乡社区支出</t>
  </si>
  <si>
    <t xml:space="preserve">  七、农林水支出</t>
  </si>
  <si>
    <t xml:space="preserve">    农业</t>
  </si>
  <si>
    <t xml:space="preserve">      事业运行</t>
  </si>
  <si>
    <t xml:space="preserve">      科技转化与推广服务</t>
  </si>
  <si>
    <t xml:space="preserve">      农业生产支持补贴</t>
  </si>
  <si>
    <t xml:space="preserve">    水利</t>
  </si>
  <si>
    <t xml:space="preserve">      其他水利支出</t>
  </si>
  <si>
    <t xml:space="preserve">    扶贫</t>
  </si>
  <si>
    <t xml:space="preserve">      其他扶贫支出</t>
  </si>
  <si>
    <t xml:space="preserve">    农村综合改革</t>
  </si>
  <si>
    <t xml:space="preserve">      对村级一事一议的补助</t>
  </si>
  <si>
    <t xml:space="preserve">      对村民委员会和村党支部的补助</t>
  </si>
  <si>
    <t xml:space="preserve">  八、交通运输支出</t>
  </si>
  <si>
    <t xml:space="preserve">    公路水路运输</t>
  </si>
  <si>
    <t xml:space="preserve">      公路养护</t>
  </si>
  <si>
    <t xml:space="preserve">    车辆购置税支出</t>
  </si>
  <si>
    <t xml:space="preserve">      车辆购置税用于农村公路建设支出</t>
  </si>
  <si>
    <t xml:space="preserve">  九、商业服务业等支出</t>
  </si>
  <si>
    <t xml:space="preserve">    其他商业服务业等支出</t>
  </si>
  <si>
    <t xml:space="preserve">      其他商业服务业等支出</t>
  </si>
  <si>
    <t xml:space="preserve">  十、住房保障支出</t>
  </si>
  <si>
    <t xml:space="preserve">    保障性安居工程支出</t>
  </si>
  <si>
    <t xml:space="preserve">      农村危房改造</t>
  </si>
  <si>
    <t xml:space="preserve">    住房改革支出</t>
  </si>
  <si>
    <t xml:space="preserve">      住房公积金</t>
  </si>
  <si>
    <t>十一、灾害防治及应急管理支出</t>
  </si>
  <si>
    <t xml:space="preserve">    自然灾害防治</t>
  </si>
  <si>
    <t xml:space="preserve">      地质灾害防治</t>
  </si>
  <si>
    <t xml:space="preserve">    自然灾害救灾及恢复重建支出</t>
  </si>
  <si>
    <t xml:space="preserve">      地方自然灾害生活补助</t>
  </si>
  <si>
    <t>注：本表详细反映2019年一般公共预算本级支出情况，按《预算法》要求细化到功能分类项级科目。</t>
  </si>
  <si>
    <t>表5</t>
  </si>
  <si>
    <t>2019年镇级一般公共预算转移支付收支执行表</t>
  </si>
  <si>
    <t>收        入</t>
  </si>
  <si>
    <t>上级补助收入</t>
  </si>
  <si>
    <t>补助地区支出</t>
  </si>
  <si>
    <t>一、一般性转移支付收入</t>
  </si>
  <si>
    <t>一、一般性转移支付支出</t>
  </si>
  <si>
    <t xml:space="preserve">       固定数额补助</t>
  </si>
  <si>
    <t xml:space="preserve">       结算补助</t>
  </si>
  <si>
    <t xml:space="preserve">       体制补助</t>
  </si>
  <si>
    <t>三、专项转移支付收入</t>
  </si>
  <si>
    <t>二、专项转移支付支出</t>
  </si>
  <si>
    <t xml:space="preserve">       一般公共服务</t>
  </si>
  <si>
    <t xml:space="preserve">       国防</t>
  </si>
  <si>
    <t xml:space="preserve">       社会保障和就业</t>
  </si>
  <si>
    <t xml:space="preserve">       卫生健康支出</t>
  </si>
  <si>
    <t xml:space="preserve">       节能环保</t>
  </si>
  <si>
    <t xml:space="preserve">       城乡社区</t>
  </si>
  <si>
    <t xml:space="preserve">       农林水</t>
  </si>
  <si>
    <t xml:space="preserve">       交通运输</t>
  </si>
  <si>
    <t xml:space="preserve">       住房保障</t>
  </si>
  <si>
    <t xml:space="preserve">       灾害防治及应急管理</t>
  </si>
  <si>
    <t>注：本表详细反映2019年一般公共预算转移支付收入和转移支付支出情况。</t>
  </si>
  <si>
    <t>表6</t>
  </si>
  <si>
    <t xml:space="preserve">2019年镇级一般公共预算转移支付支出执行表 </t>
  </si>
  <si>
    <t>区      县</t>
  </si>
  <si>
    <t>预算数</t>
  </si>
  <si>
    <t>补助地区合计</t>
  </si>
  <si>
    <t>表7</t>
  </si>
  <si>
    <t>（分项目）</t>
  </si>
  <si>
    <t>一、一般性转移支付</t>
  </si>
  <si>
    <t>二、专项转移支付</t>
  </si>
  <si>
    <t>表8</t>
  </si>
  <si>
    <t>2019年镇级政府性基金预算收支执行表</t>
  </si>
  <si>
    <t xml:space="preserve"> </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</si>
  <si>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</si>
  <si>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</si>
  <si>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</si>
  <si>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</si>
  <si>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</si>
  <si>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</si>
  <si>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</si>
  <si>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</si>
  <si>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</si>
  <si>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</si>
  <si>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</si>
  <si>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</si>
  <si>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</si>
  <si>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</si>
  <si>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</si>
  <si>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</si>
  <si>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</si>
  <si>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</si>
  <si>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</si>
  <si>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</si>
  <si>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</si>
  <si>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二、镇街上解收入</t>
  </si>
  <si>
    <t>二、补助镇街支出</t>
  </si>
  <si>
    <t xml:space="preserve">三、地方政府债务收入 </t>
  </si>
  <si>
    <t>三、调出资金</t>
  </si>
  <si>
    <t xml:space="preserve">    地方政府债券收入(新增）</t>
  </si>
  <si>
    <t>四、地方政府债务还本支出</t>
  </si>
  <si>
    <t xml:space="preserve">    地方政府债券收入(再融资）</t>
  </si>
  <si>
    <t xml:space="preserve">    地方政府其他债务还本支出 </t>
  </si>
  <si>
    <t>四、上年结转</t>
  </si>
  <si>
    <t xml:space="preserve">五、地方政府债务转贷支出 </t>
  </si>
  <si>
    <t xml:space="preserve">    地方政府债券还本转贷支出（新增）</t>
  </si>
  <si>
    <t xml:space="preserve">    地方政府债券还本转贷支出（再融资）</t>
  </si>
  <si>
    <t>六、结转下年</t>
  </si>
  <si>
    <t>注：1.本表直观反映2019年政府性基金预算收入与支出的平衡关系。
    2.收入总计（本级收入合计+转移性收入合计）=支出总计（本级支出合计+转移性支出合计）。</t>
  </si>
  <si>
    <t>表9</t>
  </si>
  <si>
    <t>2019年镇级政府性基金预算本级支出执行表</t>
  </si>
  <si>
    <t xml:space="preserve">    国有土地使用权出让收入及对应专项债务收入安排的支出</t>
  </si>
  <si>
    <t xml:space="preserve">      农村基础设施建设支出</t>
  </si>
  <si>
    <t xml:space="preserve">      其他国有土地使用权出让收入安排的支出</t>
  </si>
  <si>
    <t xml:space="preserve">    城市基础设施配套费安排的支出</t>
  </si>
  <si>
    <t xml:space="preserve">      城市公共设施</t>
  </si>
  <si>
    <t>注：本表详细反映2019年政府性基金预算本级支出情况，按《预算法》要求细化到功能分类项级科目。</t>
  </si>
  <si>
    <t>表10</t>
  </si>
  <si>
    <t xml:space="preserve">2019年镇级政府性基金预算转移支付收支执行表 </t>
  </si>
  <si>
    <t>收       入</t>
  </si>
  <si>
    <t>补地区街支出</t>
  </si>
  <si>
    <t>彩票公益金补助</t>
  </si>
  <si>
    <t>基础设施建设和经济发展补助</t>
  </si>
  <si>
    <t>地方旅游开发项目补助</t>
  </si>
  <si>
    <t>国有土地使用权出让收入补助</t>
  </si>
  <si>
    <t>三峡水库库区基金补助</t>
  </si>
  <si>
    <t>解决移民遗留问题补助</t>
  </si>
  <si>
    <t>表11</t>
  </si>
  <si>
    <t>2019年镇级国有资本经营预算收支执行表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</si>
  <si>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</si>
  <si>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</si>
  <si>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</si>
  <si>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</si>
  <si>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</si>
  <si>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</si>
  <si>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</si>
  <si>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</si>
  <si>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</si>
  <si>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</si>
  <si>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</si>
  <si>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</si>
  <si>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</si>
  <si>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</si>
  <si>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</si>
  <si>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</si>
  <si>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</si>
  <si>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</si>
  <si>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</si>
  <si>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</si>
  <si>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r>
      <t>注：</t>
    </r>
    <r>
      <rPr>
        <sz val="11"/>
        <color theme="1"/>
        <rFont val="Times New Roman"/>
        <charset val="134"/>
      </rPr>
      <t xml:space="preserve">1. </t>
    </r>
    <r>
      <rPr>
        <sz val="11"/>
        <color theme="1"/>
        <rFont val="方正仿宋_GBK"/>
        <charset val="134"/>
      </rPr>
      <t>本表直观反映</t>
    </r>
    <r>
      <rPr>
        <sz val="11"/>
        <color theme="1"/>
        <rFont val="Times New Roman"/>
        <charset val="134"/>
      </rPr>
      <t>2019</t>
    </r>
    <r>
      <rPr>
        <sz val="11"/>
        <color theme="1"/>
        <rFont val="方正仿宋_GBK"/>
        <charset val="134"/>
      </rPr>
      <t>年国有资本经营预算收入与支出的平衡关系。</t>
    </r>
    <r>
      <rPr>
        <sz val="11"/>
        <color theme="1"/>
        <rFont val="Times New Roman"/>
        <charset val="134"/>
      </rPr>
      <t xml:space="preserve">
        2. </t>
    </r>
    <r>
      <rPr>
        <sz val="11"/>
        <color theme="1"/>
        <rFont val="方正仿宋_GBK"/>
        <charset val="134"/>
      </rPr>
      <t>收入总计（本级收入合计</t>
    </r>
    <r>
      <rPr>
        <sz val="11"/>
        <color theme="1"/>
        <rFont val="Times New Roman"/>
        <charset val="134"/>
      </rPr>
      <t>+</t>
    </r>
    <r>
      <rPr>
        <sz val="11"/>
        <color theme="1"/>
        <rFont val="方正仿宋_GBK"/>
        <charset val="134"/>
      </rPr>
      <t>转移性收入合计）</t>
    </r>
    <r>
      <rPr>
        <sz val="11"/>
        <color theme="1"/>
        <rFont val="Times New Roman"/>
        <charset val="134"/>
      </rPr>
      <t>=</t>
    </r>
    <r>
      <rPr>
        <sz val="11"/>
        <color theme="1"/>
        <rFont val="方正仿宋_GBK"/>
        <charset val="134"/>
      </rPr>
      <t>支出总计（本级支出合计</t>
    </r>
    <r>
      <rPr>
        <sz val="11"/>
        <color theme="1"/>
        <rFont val="Times New Roman"/>
        <charset val="134"/>
      </rPr>
      <t>+</t>
    </r>
    <r>
      <rPr>
        <sz val="11"/>
        <color theme="1"/>
        <rFont val="方正仿宋_GBK"/>
        <charset val="134"/>
      </rPr>
      <t>转移性支出合计）。</t>
    </r>
    <r>
      <rPr>
        <sz val="11"/>
        <color theme="1"/>
        <rFont val="Times New Roman"/>
        <charset val="134"/>
      </rPr>
      <t xml:space="preserve">
        3. 2019</t>
    </r>
    <r>
      <rPr>
        <sz val="11"/>
        <color theme="1"/>
        <rFont val="方正仿宋_GBK"/>
        <charset val="134"/>
      </rPr>
      <t>年国有资本经营预算未进行预算调整。</t>
    </r>
  </si>
  <si>
    <t>表12</t>
  </si>
  <si>
    <t>2019年全镇社会保险基金预算收支执行表</t>
  </si>
  <si>
    <t>调整
预算数</t>
  </si>
  <si>
    <t>变动
预算数</t>
  </si>
  <si>
    <t>执行数
为变动
预算%</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</si>
  <si>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</si>
  <si>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</si>
  <si>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</si>
  <si>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</si>
  <si>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</si>
  <si>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</si>
  <si>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</si>
  <si>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</si>
  <si>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</si>
  <si>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</si>
  <si>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</si>
  <si>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</si>
  <si>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</si>
  <si>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</si>
  <si>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</si>
  <si>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</si>
  <si>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</si>
  <si>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</si>
  <si>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表13</t>
  </si>
  <si>
    <t xml:space="preserve">2020年镇级一般公共预算收支预算表 </t>
  </si>
  <si>
    <t>十、住房保障支出</t>
  </si>
  <si>
    <t>十二、预备费</t>
  </si>
  <si>
    <t>十三、其他支出</t>
  </si>
  <si>
    <t xml:space="preserve">    国有资源（资产）有偿使用收入</t>
  </si>
  <si>
    <t>二、动用预算稳定调节基金</t>
  </si>
  <si>
    <r>
      <t>注：</t>
    </r>
    <r>
      <rPr>
        <sz val="11"/>
        <color theme="1"/>
        <rFont val="Times New Roman"/>
        <charset val="134"/>
      </rPr>
      <t xml:space="preserve">1. </t>
    </r>
    <r>
      <rPr>
        <sz val="11"/>
        <color theme="1"/>
        <rFont val="方正仿宋_GBK"/>
        <charset val="134"/>
      </rPr>
      <t>本表直观反映</t>
    </r>
    <r>
      <rPr>
        <sz val="11"/>
        <color theme="1"/>
        <rFont val="Times New Roman"/>
        <charset val="134"/>
      </rPr>
      <t>2020</t>
    </r>
    <r>
      <rPr>
        <sz val="11"/>
        <color theme="1"/>
        <rFont val="方正仿宋_GBK"/>
        <charset val="134"/>
      </rPr>
      <t>年一般公共预算收入与支出的平衡关系。</t>
    </r>
    <r>
      <rPr>
        <sz val="11"/>
        <color theme="1"/>
        <rFont val="Times New Roman"/>
        <charset val="134"/>
      </rPr>
      <t xml:space="preserve">
        2. </t>
    </r>
    <r>
      <rPr>
        <sz val="11"/>
        <color theme="1"/>
        <rFont val="方正仿宋_GBK"/>
        <charset val="134"/>
      </rPr>
      <t>收入总计（本级收入合计</t>
    </r>
    <r>
      <rPr>
        <sz val="11"/>
        <color theme="1"/>
        <rFont val="Times New Roman"/>
        <charset val="134"/>
      </rPr>
      <t>+</t>
    </r>
    <r>
      <rPr>
        <sz val="11"/>
        <color theme="1"/>
        <rFont val="方正仿宋_GBK"/>
        <charset val="134"/>
      </rPr>
      <t>转移性收入合计）</t>
    </r>
    <r>
      <rPr>
        <sz val="11"/>
        <color theme="1"/>
        <rFont val="Times New Roman"/>
        <charset val="134"/>
      </rPr>
      <t>=</t>
    </r>
    <r>
      <rPr>
        <sz val="11"/>
        <color theme="1"/>
        <rFont val="方正仿宋_GBK"/>
        <charset val="134"/>
      </rPr>
      <t>支出总计（本级支出合计</t>
    </r>
    <r>
      <rPr>
        <sz val="11"/>
        <color theme="1"/>
        <rFont val="Times New Roman"/>
        <charset val="134"/>
      </rPr>
      <t>+</t>
    </r>
    <r>
      <rPr>
        <sz val="11"/>
        <color theme="1"/>
        <rFont val="方正仿宋_GBK"/>
        <charset val="134"/>
      </rPr>
      <t>转移性支出合计）。</t>
    </r>
    <r>
      <rPr>
        <sz val="11"/>
        <color theme="1"/>
        <rFont val="Times New Roman"/>
        <charset val="134"/>
      </rPr>
      <t xml:space="preserve">
   </t>
    </r>
  </si>
  <si>
    <t>表14</t>
  </si>
  <si>
    <t xml:space="preserve">2020年镇级一般公共预算本级支出预算表 </t>
  </si>
  <si>
    <t>预  算  数</t>
  </si>
  <si>
    <t xml:space="preserve">  人大事务</t>
  </si>
  <si>
    <t xml:space="preserve">    行政运行</t>
  </si>
  <si>
    <t xml:space="preserve">  政府办公厅（室）及相关机构事务</t>
  </si>
  <si>
    <t xml:space="preserve">    一般行政管理事务</t>
  </si>
  <si>
    <t xml:space="preserve">    信访事务</t>
  </si>
  <si>
    <t xml:space="preserve">  财政事务</t>
  </si>
  <si>
    <t xml:space="preserve">  纪检监察事务</t>
  </si>
  <si>
    <t xml:space="preserve">    其他纪检监察事务支出</t>
  </si>
  <si>
    <t xml:space="preserve">  党委办公厅（室）及相关机构事务</t>
  </si>
  <si>
    <t xml:space="preserve">    其他党委办公厅（室）及相关机构事务支出</t>
  </si>
  <si>
    <t xml:space="preserve">  其他国防支出</t>
  </si>
  <si>
    <t xml:space="preserve">    其他国防支出</t>
  </si>
  <si>
    <t xml:space="preserve">  文化和旅游</t>
  </si>
  <si>
    <t xml:space="preserve">    文化活动</t>
  </si>
  <si>
    <t xml:space="preserve">    群众文化</t>
  </si>
  <si>
    <t xml:space="preserve">  人力资源和社会保障管理事务</t>
  </si>
  <si>
    <t xml:space="preserve">    社会保险经办机构</t>
  </si>
  <si>
    <t xml:space="preserve">  民政管理事务</t>
  </si>
  <si>
    <t xml:space="preserve">    基层政权建设和社区治理</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</si>
  <si>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</si>
  <si>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</si>
  <si>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</si>
  <si>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</si>
  <si>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残疾人事业</t>
  </si>
  <si>
    <t xml:space="preserve">    残疾人生活和护理补贴</t>
  </si>
  <si>
    <t xml:space="preserve">  临时救助</t>
  </si>
  <si>
    <t xml:space="preserve">    临时救助支出</t>
  </si>
  <si>
    <t xml:space="preserve">  特困人员救助供养</t>
  </si>
  <si>
    <t xml:space="preserve">    城市特困人员救助供养支出</t>
  </si>
  <si>
    <t xml:space="preserve">  其他生活救助</t>
  </si>
  <si>
    <t xml:space="preserve">    其他农村生活救助</t>
  </si>
  <si>
    <t xml:space="preserve">  退役军人管理事务</t>
  </si>
  <si>
    <t xml:space="preserve">    事业运行</t>
  </si>
  <si>
    <t xml:space="preserve">  其他社会保障和就业支出</t>
  </si>
  <si>
    <t xml:space="preserve">    其他社会保障和就业支出</t>
  </si>
  <si>
    <t xml:space="preserve">  卫生健康管理事务</t>
  </si>
  <si>
    <t xml:space="preserve">    其他卫生健康管理事务支出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</si>
  <si>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</si>
  <si>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</si>
  <si>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</si>
  <si>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</si>
  <si>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</si>
  <si>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其他卫生健康支出</t>
  </si>
  <si>
    <t xml:space="preserve">    其他卫生健康支出</t>
  </si>
  <si>
    <t xml:space="preserve">  污染防治</t>
  </si>
  <si>
    <t xml:space="preserve">    其他污染防治支出</t>
  </si>
  <si>
    <t xml:space="preserve">  城乡社区管理事务</t>
  </si>
  <si>
    <t xml:space="preserve">    城管执法</t>
  </si>
  <si>
    <t xml:space="preserve">  城乡社区公共设施</t>
  </si>
  <si>
    <t xml:space="preserve">    小城镇基础设施建设</t>
  </si>
  <si>
    <t xml:space="preserve">  城乡社区环境卫生</t>
  </si>
  <si>
    <t xml:space="preserve">  其他城乡社区支出</t>
  </si>
  <si>
    <t xml:space="preserve">  农业农村</t>
  </si>
  <si>
    <t xml:space="preserve">    科技转化与推广服务</t>
  </si>
  <si>
    <t xml:space="preserve">    其他农业农村支出</t>
  </si>
  <si>
    <t xml:space="preserve">  水利</t>
  </si>
  <si>
    <t xml:space="preserve">    其他水利支出</t>
  </si>
  <si>
    <t xml:space="preserve">  扶贫</t>
  </si>
  <si>
    <t xml:space="preserve">    其他扶贫支出</t>
  </si>
  <si>
    <t xml:space="preserve">  农村综合改革</t>
  </si>
  <si>
    <t xml:space="preserve">    对村级一事一议的补助</t>
  </si>
  <si>
    <t xml:space="preserve">    对村民委员会和村党支部的补助</t>
  </si>
  <si>
    <t xml:space="preserve">  公路水路运输</t>
  </si>
  <si>
    <t xml:space="preserve">    公路建设</t>
  </si>
  <si>
    <t xml:space="preserve">    公路养护</t>
  </si>
  <si>
    <t xml:space="preserve">  住房改革支出</t>
  </si>
  <si>
    <t xml:space="preserve">    住房公积金</t>
  </si>
  <si>
    <t xml:space="preserve">  应急管理事务</t>
  </si>
  <si>
    <t xml:space="preserve">  自然灾害防治</t>
  </si>
  <si>
    <t xml:space="preserve">    地质灾害防治</t>
  </si>
  <si>
    <t xml:space="preserve">  年初预留</t>
  </si>
  <si>
    <t xml:space="preserve">  其他支出</t>
  </si>
  <si>
    <t xml:space="preserve">    其他支出</t>
  </si>
  <si>
    <t>注：本表详细反映2020年一般公共预算支出情况，按《预算法》要求细化到功能分类项级科目。个别项级科目中，其他支出数额较大的，将根据执行中下达的投资计划、项目清单等，按规定列报至相应的功能分类科目下。</t>
  </si>
  <si>
    <t>表15</t>
  </si>
  <si>
    <t>（按功能分类科目的基本支出和项目支出）</t>
  </si>
  <si>
    <t>项         目</t>
  </si>
  <si>
    <t>预 算 数</t>
  </si>
  <si>
    <t>小计</t>
  </si>
  <si>
    <t>基本支出</t>
  </si>
  <si>
    <t>项目支出</t>
  </si>
  <si>
    <t>国防支出</t>
  </si>
  <si>
    <t>预备费</t>
  </si>
  <si>
    <t>其他支出</t>
  </si>
  <si>
    <r>
      <t>注：在功能分类的基础上，为衔接表</t>
    </r>
    <r>
      <rPr>
        <sz val="10"/>
        <rFont val="方正仿宋_GBK"/>
        <charset val="134"/>
      </rPr>
      <t>14</t>
    </r>
    <r>
      <rPr>
        <sz val="10"/>
        <rFont val="方正仿宋_GBK"/>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</si>
  <si>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</si>
  <si>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2020年镇级一般公共预算本级基本支出预算表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</si>
  <si>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</si>
  <si>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</si>
  <si>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</si>
  <si>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</si>
  <si>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</si>
  <si>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</si>
  <si>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</si>
  <si>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</si>
  <si>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</si>
  <si>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</si>
  <si>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</si>
  <si>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委托业务费</t>
  </si>
  <si>
    <t xml:space="preserve">    公务接待费</t>
  </si>
  <si>
    <t xml:space="preserve">    公务用车运行维护费</t>
  </si>
  <si>
    <t xml:space="preserve">    维修(护)费</t>
  </si>
  <si>
    <t xml:space="preserve">    其他商品和服务支出</t>
  </si>
  <si>
    <t>三、对事业单位经常性补助</t>
  </si>
  <si>
    <t xml:space="preserve">    工资福利支出</t>
  </si>
  <si>
    <t>四、对个人和家庭的补助</t>
  </si>
  <si>
    <t xml:space="preserve">    社会福利和救助</t>
  </si>
  <si>
    <t xml:space="preserve">    其他对个人和家庭的补助</t>
  </si>
  <si>
    <t>注：1.本表按照新的“政府预算支出经济分类科目” 将区本级基本支出细化到款级科目。 
    2.本表的本级基本支出合计数与表15的本级基本支出合计数相等。</t>
  </si>
  <si>
    <t>表17</t>
  </si>
  <si>
    <t xml:space="preserve">2020年镇级一般公共预算转移支付收支预算表 </t>
  </si>
  <si>
    <t xml:space="preserve">    固定数额补助 </t>
  </si>
  <si>
    <t xml:space="preserve">    体制补助</t>
  </si>
  <si>
    <t xml:space="preserve">注：本表详细反映2020年一般公共预算转移支付收入和转移支付支出情况。
    </t>
  </si>
  <si>
    <r>
      <rPr>
        <sz val="14"/>
        <color theme="1"/>
        <rFont val="方正仿宋_GBK"/>
        <charset val="134"/>
      </rPr>
      <t>表</t>
    </r>
    <r>
      <rPr>
        <sz val="14"/>
        <color theme="1"/>
        <rFont val="Times New Roman"/>
        <charset val="134"/>
      </rPr>
      <t>18</t>
    </r>
  </si>
  <si>
    <t xml:space="preserve">2020年镇级一般公共预算转移支付支出预算表 </t>
  </si>
  <si>
    <t>（分地区）</t>
  </si>
  <si>
    <t>注：本表直观反映预算安排中镇对地区的补助情况。按照《预算法》规定，转移支付应当分地区、分项目编制。</t>
  </si>
  <si>
    <t>表19</t>
  </si>
  <si>
    <t>注：本表直观反映年初镇对地区的转移支付分项目情况。</t>
  </si>
  <si>
    <t>表20</t>
  </si>
  <si>
    <t xml:space="preserve">2020年镇级政府性基金预算收支预算表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</si>
  <si>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</si>
  <si>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</si>
  <si>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</si>
  <si>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</si>
  <si>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</si>
  <si>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</si>
  <si>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</si>
  <si>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</si>
  <si>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</si>
  <si>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</si>
  <si>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</si>
  <si>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二、调出资金</t>
  </si>
  <si>
    <t>三、地方政府债务转贷支出</t>
  </si>
  <si>
    <t xml:space="preserve">    地方政府债券转贷支出（再融资）</t>
  </si>
  <si>
    <t>注：1.本表直观反映2020年政府性基金预算收入与支出的平衡关系。
    2.收入总计（本级收入合计+转移性收入合计）=支出总计（本级支出合计+转移性支出合计）。</t>
  </si>
  <si>
    <t>表21</t>
  </si>
  <si>
    <t xml:space="preserve">2020年镇级政府性基金预算本级支出预算表 </t>
  </si>
  <si>
    <t>一、城乡社区支出</t>
  </si>
  <si>
    <t xml:space="preserve">  国有土地使用权出让收入安排的支出</t>
  </si>
  <si>
    <t xml:space="preserve">    农村基础设施建设支出</t>
  </si>
  <si>
    <t xml:space="preserve">    其他国有土地使用权出让收入安排的支出</t>
  </si>
  <si>
    <t xml:space="preserve">  城市基础设施配套费安排的支出</t>
  </si>
  <si>
    <t xml:space="preserve">    城市公共设施</t>
  </si>
  <si>
    <r>
      <rPr>
        <sz val="11"/>
        <color theme="1"/>
        <rFont val="方正仿宋_GBK"/>
        <charset val="134"/>
      </rPr>
      <t>注：本表详细反映</t>
    </r>
    <r>
      <rPr>
        <sz val="11"/>
        <color theme="1"/>
        <rFont val="Times New Roman"/>
        <charset val="134"/>
      </rPr>
      <t>2020</t>
    </r>
    <r>
      <rPr>
        <sz val="11"/>
        <color theme="1"/>
        <rFont val="方正仿宋_GBK"/>
        <charset val="134"/>
      </rPr>
      <t>年政府性基金预算本级支出安排情况，按《预算法》要求细化到功能分类项级科目。</t>
    </r>
  </si>
  <si>
    <t>表22</t>
  </si>
  <si>
    <t xml:space="preserve">2020年镇级政府性基金预算转移支付收支预算表 </t>
  </si>
  <si>
    <t>注：本表详细反映2020年政府性基金预算转移支付收入和转移支付支出情况。</t>
  </si>
  <si>
    <t>表23</t>
  </si>
  <si>
    <t xml:space="preserve">2020年镇级国有资本经营预算收支预算表 </t>
  </si>
  <si>
    <t xml:space="preserve"> “三供一业”移交补助支出</t>
  </si>
  <si>
    <t xml:space="preserve">  其他历史遗留及改革成本支出</t>
  </si>
  <si>
    <t xml:space="preserve">  其他国有企业资本金注入</t>
  </si>
  <si>
    <t>三、金融企业国有资本经营预算支出</t>
  </si>
  <si>
    <t xml:space="preserve">   资本性支出</t>
  </si>
  <si>
    <t xml:space="preserve">  其他金融国有资本经营预算支出</t>
  </si>
  <si>
    <t xml:space="preserve">  其他国有资本经营预算支出  </t>
  </si>
  <si>
    <t xml:space="preserve">   中央补助收入</t>
  </si>
  <si>
    <t xml:space="preserve">    调出资金</t>
  </si>
  <si>
    <t xml:space="preserve">   上年结转</t>
  </si>
  <si>
    <r>
      <t>注：</t>
    </r>
    <r>
      <rPr>
        <sz val="11"/>
        <color theme="1"/>
        <rFont val="Times New Roman"/>
        <charset val="134"/>
      </rPr>
      <t xml:space="preserve">1. </t>
    </r>
    <r>
      <rPr>
        <sz val="11"/>
        <color theme="1"/>
        <rFont val="方正仿宋_GBK"/>
        <charset val="134"/>
      </rPr>
      <t>本表直观反映</t>
    </r>
    <r>
      <rPr>
        <sz val="11"/>
        <color theme="1"/>
        <rFont val="Times New Roman"/>
        <charset val="134"/>
      </rPr>
      <t>2020</t>
    </r>
    <r>
      <rPr>
        <sz val="11"/>
        <color theme="1"/>
        <rFont val="方正仿宋_GBK"/>
        <charset val="134"/>
      </rPr>
      <t>年国有资本经营预算收入与支出的平衡关系。</t>
    </r>
    <r>
      <rPr>
        <sz val="11"/>
        <color theme="1"/>
        <rFont val="Times New Roman"/>
        <charset val="134"/>
      </rPr>
      <t xml:space="preserve">
        2. </t>
    </r>
    <r>
      <rPr>
        <sz val="11"/>
        <color theme="1"/>
        <rFont val="方正仿宋_GBK"/>
        <charset val="134"/>
      </rPr>
      <t>收入总计（本级收入合计</t>
    </r>
    <r>
      <rPr>
        <sz val="11"/>
        <color theme="1"/>
        <rFont val="Times New Roman"/>
        <charset val="134"/>
      </rPr>
      <t>+</t>
    </r>
    <r>
      <rPr>
        <sz val="11"/>
        <color theme="1"/>
        <rFont val="方正仿宋_GBK"/>
        <charset val="134"/>
      </rPr>
      <t>转移性收入合计）</t>
    </r>
    <r>
      <rPr>
        <sz val="11"/>
        <color theme="1"/>
        <rFont val="Times New Roman"/>
        <charset val="134"/>
      </rPr>
      <t>=</t>
    </r>
    <r>
      <rPr>
        <sz val="11"/>
        <color theme="1"/>
        <rFont val="方正仿宋_GBK"/>
        <charset val="134"/>
      </rPr>
      <t>支出总计（本级支出合计</t>
    </r>
    <r>
      <rPr>
        <sz val="11"/>
        <color theme="1"/>
        <rFont val="Times New Roman"/>
        <charset val="134"/>
      </rPr>
      <t>+</t>
    </r>
    <r>
      <rPr>
        <sz val="11"/>
        <color theme="1"/>
        <rFont val="方正仿宋_GBK"/>
        <charset val="134"/>
      </rPr>
      <t>转移性支出合计）。</t>
    </r>
  </si>
  <si>
    <t>表24</t>
  </si>
  <si>
    <t xml:space="preserve">2020年全区社会保险基金预算收支预算表 </t>
  </si>
  <si>
    <t>全镇收入合计</t>
  </si>
  <si>
    <t>全镇支出合计</t>
  </si>
  <si>
    <t>注：由于社会保险基金预算由重庆市级统筹，镇级没有收支数据。</t>
  </si>
  <si>
    <t>表25</t>
  </si>
  <si>
    <t>永川区本级2020年年初新增地方政府债券资金安排表</t>
  </si>
  <si>
    <t>单位：亿元</t>
  </si>
  <si>
    <t>序号</t>
  </si>
  <si>
    <t>项目名称</t>
  </si>
  <si>
    <t>项目类型</t>
  </si>
  <si>
    <t>项目主管部门</t>
  </si>
  <si>
    <t>债券性质</t>
  </si>
  <si>
    <t>债券规模</t>
  </si>
  <si>
    <t>注：本表反映本级当年提前下达的新增地方政府债券资金使用安排，由县级以上地方各级财政部门在本级人民代表大会批准预算后二十日内公开。</t>
  </si>
  <si>
    <t>表26</t>
  </si>
  <si>
    <t>永川区2019年地方政府债务限额及余额情况表</t>
  </si>
  <si>
    <t>地   区</t>
  </si>
  <si>
    <t>2019年债务限额</t>
  </si>
  <si>
    <t>2019年债务余额预计执行数</t>
  </si>
  <si>
    <t>一般债务</t>
  </si>
  <si>
    <t>专项债务</t>
  </si>
  <si>
    <t>公  式</t>
  </si>
  <si>
    <t>A=B+C</t>
  </si>
  <si>
    <t>B</t>
  </si>
  <si>
    <t>C</t>
  </si>
  <si>
    <t>D=E+F</t>
  </si>
  <si>
    <t>E</t>
  </si>
  <si>
    <t>F</t>
  </si>
  <si>
    <t>永川区</t>
  </si>
  <si>
    <t>注：1.本表反映上一年度本地区、本级及所属地区政府债务限额及余额预计执行数。</t>
  </si>
  <si>
    <t xml:space="preserve">     2.本表由县级以上地方各级财政部门在本级人民代表大会批准预算后二十日内公开。</t>
  </si>
  <si>
    <t>表27</t>
  </si>
  <si>
    <t>永川区2019年和2020年地方政府一般债务余额情况表</t>
  </si>
  <si>
    <t>项    目</t>
  </si>
  <si>
    <t>一、2018年末地方政府一般债务余额实际数</t>
  </si>
  <si>
    <t>二、2019年末地方政府一般债务限额</t>
  </si>
  <si>
    <t>三、2019年地方政府一般债务发行额</t>
  </si>
  <si>
    <r>
      <t xml:space="preserve">    </t>
    </r>
    <r>
      <rPr>
        <sz val="11"/>
        <rFont val="方正仿宋_GBK"/>
        <charset val="134"/>
      </rPr>
      <t>其中：中央转贷地方的国际金融组织和外国政府贷款</t>
    </r>
  </si>
  <si>
    <r>
      <t xml:space="preserve">          2019</t>
    </r>
    <r>
      <rPr>
        <sz val="11"/>
        <rFont val="方正仿宋_GBK"/>
        <charset val="134"/>
      </rPr>
      <t>年地方政府一般债券发行额</t>
    </r>
  </si>
  <si>
    <t>四、2019年地方政府一般债务还本支出</t>
  </si>
  <si>
    <t>五、2019年末地方政府一般债务余额预计执行数</t>
  </si>
  <si>
    <t>六、2020年地方财政赤字</t>
  </si>
  <si>
    <t>七、2020年地方政府一般债务限额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</si>
  <si>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</si>
  <si>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表28</t>
  </si>
  <si>
    <t>永川区2019年和2020年地方政府专项债务余额情况表</t>
  </si>
  <si>
    <t>一、2018年末地方政府专项债务余额实际数</t>
  </si>
  <si>
    <t>二、2019年末地方政府专项债务限额</t>
  </si>
  <si>
    <t>三、2019年地方政府专项债务发行额</t>
  </si>
  <si>
    <t>四、2019年地方政府专项债务还本支出</t>
  </si>
  <si>
    <t>五、2019年末地方政府专项债务余额预计执行数</t>
  </si>
  <si>
    <t>六、2020年地方政府专项债务新增限额</t>
  </si>
  <si>
    <t>七、2020年末地方政府专项债务限额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</si>
  <si>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</si>
  <si>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表29</t>
  </si>
  <si>
    <t>永川区地方政府债券发行及还本付息情况表</t>
  </si>
  <si>
    <t>公式</t>
  </si>
  <si>
    <t>本地区</t>
  </si>
  <si>
    <t>本级</t>
  </si>
  <si>
    <t>一、2019年发行预计执行数</t>
  </si>
  <si>
    <t>A=B+D</t>
  </si>
  <si>
    <t>（一）一般债券</t>
  </si>
  <si>
    <t xml:space="preserve">   其中：再融资债券</t>
  </si>
  <si>
    <t>（二）专项债券</t>
  </si>
  <si>
    <t>D</t>
  </si>
  <si>
    <t>二、2019年还本支出预计执行数</t>
  </si>
  <si>
    <t>F=G+H</t>
  </si>
  <si>
    <t>G</t>
  </si>
  <si>
    <t>H</t>
  </si>
  <si>
    <t>三、2019年付息支出预计执行数</t>
  </si>
  <si>
    <t>I=J+K</t>
  </si>
  <si>
    <t>J</t>
  </si>
  <si>
    <t>K</t>
  </si>
  <si>
    <t>四、2020年还本支出预算数</t>
  </si>
  <si>
    <t>L=M+O</t>
  </si>
  <si>
    <t>M</t>
  </si>
  <si>
    <t xml:space="preserve">   其中：再融资</t>
  </si>
  <si>
    <t xml:space="preserve">         财政预算安排 </t>
  </si>
  <si>
    <t>N</t>
  </si>
  <si>
    <t>O</t>
  </si>
  <si>
    <t xml:space="preserve">         财政预算安排</t>
  </si>
  <si>
    <t>P</t>
  </si>
  <si>
    <t>五、2020年付息支出预算数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</si>
  <si>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</si>
  <si>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</si>
  <si>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</si>
  <si>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</si>
  <si>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表30</t>
  </si>
  <si>
    <t>永川区2020年地方政府债务限额提前下达情况表</t>
  </si>
  <si>
    <t>项目</t>
  </si>
  <si>
    <t>下级</t>
  </si>
  <si>
    <t>一：2019年地方政府债务限额</t>
  </si>
  <si>
    <t>其中： 一般债务限额</t>
  </si>
  <si>
    <t xml:space="preserve">       专项债务限额</t>
  </si>
  <si>
    <t>二：提前下达的2020年地方政府债务限额</t>
  </si>
  <si>
    <t>注：本表反映本地区及本级预算中列示提前下达的新增地方政府债务限额情况，由县级以上地方各级财政部门在本级人民代表大会批准预算后二十日内公开。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</si>
</sst>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numFmts count="17">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_);[Red]\(0\)"/>
    <numFmt numFmtId="177" formatCode="0.00_);[Red]\(0.00\)"/>
    <numFmt numFmtId="178" formatCode="0;[Red]0"/>
    <numFmt numFmtId="179" formatCode="#,##0.000000"/>
    <numFmt numFmtId="180" formatCode="General;General;&quot;-&quot;"/>
    <numFmt numFmtId="181" formatCode="_ * #,##0.0_ ;_ * \-#,##0.0_ ;_ * &quot;-&quot;??_ ;_ @_ "/>
    <numFmt numFmtId="182" formatCode="0_ "/>
    <numFmt numFmtId="183" formatCode="0.0_ "/>
    <numFmt numFmtId="184" formatCode="#,##0_);[Red]\(#,##0\)"/>
    <numFmt numFmtId="185" formatCode="0.00_ "/>
    <numFmt numFmtId="186" formatCode="#,##0.0_ "/>
    <numFmt numFmtId="187" formatCode="________@"/>
    <numFmt numFmtId="188" formatCode="0.0_);[Red]\(0.0\)"/>
  </numFmts>
  <fonts count="140">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4"/>
      <name val="方正楷体_GBK"/>
      <charset val="134"/>
    </font>
    <font>
      <sz val="11"/>
      <name val="方正黑体_GBK"/>
      <charset val="134"/>
    </font>
    <font>
      <sz val="16"/>
      <name val="方正小标宋_GBK"/>
      <charset val="134"/>
    </font>
    <font>
      <sz val="9"/>
      <name val="方正仿宋_GBK"/>
      <charset val="134"/>
    </font>
    <font>
      <b/>
      <sz val="11"/>
      <name val="SimSun"/>
      <charset val="134"/>
    </font>
    <font>
      <sz val="11"/>
      <name val="Times New Roman"/>
      <charset val="134"/>
    </font>
    <font>
      <sz val="11"/>
      <name val="方正仿宋_GBK"/>
      <charset val="134"/>
    </font>
    <font>
      <sz val="14"/>
      <name val="方正黑体_GBK"/>
      <charset val="134"/>
    </font>
    <font>
      <sz val="12"/>
      <name val="方正黑体_GBK"/>
      <charset val="134"/>
    </font>
    <font>
      <sz val="11"/>
      <name val="SimSun"/>
      <charset val="134"/>
    </font>
    <font>
      <b/>
      <sz val="11"/>
      <name val="方正仿宋_GBK"/>
      <charset val="134"/>
    </font>
    <font>
      <sz val="9"/>
      <name val="SimSun"/>
      <charset val="134"/>
    </font>
    <font>
      <sz val="15"/>
      <name val="方正黑体_GBK"/>
      <charset val="134"/>
    </font>
    <font>
      <sz val="12"/>
      <color indexed="8"/>
      <name val="方正黑体_GBK"/>
      <charset val="134"/>
    </font>
    <font>
      <sz val="14"/>
      <color theme="1"/>
      <name val="方正楷体_GBK"/>
      <charset val="134"/>
    </font>
    <font>
      <sz val="10"/>
      <name val="方正黑体_GBK"/>
      <charset val="134"/>
    </font>
    <font>
      <sz val="12"/>
      <name val="方正仿宋_GBK"/>
      <charset val="134"/>
    </font>
    <font>
      <sz val="12"/>
      <name val="Times New Roman"/>
      <charset val="134"/>
    </font>
    <font>
      <sz val="12"/>
      <color indexed="8"/>
      <name val="方正仿宋_GBK"/>
      <charset val="134"/>
    </font>
    <font>
      <sz val="12"/>
      <name val="仿宋_GB2312"/>
      <charset val="134"/>
    </font>
    <font>
      <sz val="18"/>
      <color theme="1"/>
      <name val="方正小标宋_GBK"/>
      <charset val="134"/>
    </font>
    <font>
      <sz val="14"/>
      <name val="黑体"/>
      <charset val="134"/>
    </font>
    <font>
      <sz val="10"/>
      <color theme="1"/>
      <name val="方正仿宋_GBK"/>
      <charset val="134"/>
    </font>
    <font>
      <sz val="14"/>
      <name val="方正黑体_GBK"/>
      <charset val="134"/>
    </font>
    <font>
      <sz val="14"/>
      <color theme="1"/>
      <name val="方正黑体_GBK"/>
      <charset val="134"/>
    </font>
    <font>
      <b/>
      <sz val="12"/>
      <name val="方正黑体_GBK"/>
      <charset val="134"/>
    </font>
    <font>
      <sz val="10"/>
      <color theme="1"/>
      <name val="方正黑体_GBK"/>
      <charset val="134"/>
    </font>
    <font>
      <sz val="10"/>
      <name val="方正黑体_GBK"/>
      <charset val="134"/>
    </font>
    <font>
      <sz val="10"/>
      <name val="宋体"/>
      <charset val="134"/>
    </font>
    <font>
      <sz val="9"/>
      <color theme="1"/>
      <name val="方正仿宋_GBK"/>
      <charset val="134"/>
    </font>
    <font>
      <sz val="11"/>
      <color theme="1"/>
      <name val="宋体"/>
      <charset val="134"/>
      <scheme val="minor"/>
    </font>
    <font>
      <sz val="10"/>
      <color theme="1"/>
      <name val="宋体"/>
      <charset val="134"/>
      <scheme val="minor"/>
    </font>
    <font>
      <sz val="11"/>
      <name val="仿宋_GB2312"/>
      <charset val="134"/>
    </font>
    <font>
      <b/>
      <sz val="12"/>
      <name val="宋体"/>
      <charset val="134"/>
      <scheme val="minor"/>
    </font>
    <font>
      <sz val="11"/>
      <color theme="1"/>
      <name val="方正仿宋_GBK"/>
      <charset val="134"/>
    </font>
    <font>
      <b/>
      <sz val="12"/>
      <name val="宋体"/>
      <charset val="134"/>
    </font>
    <font>
      <sz val="10"/>
      <name val="方正仿宋_GBK"/>
      <charset val="134"/>
    </font>
    <font>
      <sz val="11"/>
      <color theme="1"/>
      <name val="Times New Roman"/>
      <charset val="134"/>
    </font>
    <font>
      <sz val="10"/>
      <name val="宋体"/>
      <charset val="134"/>
      <scheme val="minor"/>
    </font>
    <font>
      <sz val="14"/>
      <color theme="1"/>
      <name val="方正黑体_GBK"/>
      <charset val="134"/>
    </font>
    <font>
      <sz val="12"/>
      <name val="方正黑体_GBK"/>
      <charset val="134"/>
    </font>
    <font>
      <sz val="12"/>
      <name val="宋体"/>
      <charset val="134"/>
      <scheme val="minor"/>
    </font>
    <font>
      <sz val="12"/>
      <name val="Times New Roman"/>
      <charset val="134"/>
    </font>
    <font>
      <b/>
      <sz val="10"/>
      <name val="方正仿宋_GBK"/>
      <charset val="134"/>
    </font>
    <font>
      <sz val="10"/>
      <color indexed="8"/>
      <name val="方正黑体_GBK"/>
      <charset val="134"/>
    </font>
    <font>
      <sz val="10"/>
      <color indexed="8"/>
      <name val="方正仿宋_GBK"/>
      <charset val="134"/>
    </font>
    <font>
      <sz val="11"/>
      <name val="方正楷体_GBK"/>
      <charset val="134"/>
    </font>
    <font>
      <sz val="11"/>
      <name val="宋体"/>
      <charset val="134"/>
      <scheme val="minor"/>
    </font>
    <font>
      <sz val="10"/>
      <color theme="1"/>
      <name val="宋体"/>
      <charset val="134"/>
    </font>
    <font>
      <b/>
      <sz val="11"/>
      <name val="宋体"/>
      <charset val="134"/>
      <scheme val="minor"/>
    </font>
    <font>
      <sz val="14"/>
      <color theme="1"/>
      <name val="Times New Roman"/>
      <charset val="134"/>
    </font>
    <font>
      <sz val="14"/>
      <name val="Times New Roman"/>
      <charset val="134"/>
    </font>
    <font>
      <sz val="12"/>
      <color indexed="8"/>
      <name val="Times New Roman"/>
      <charset val="134"/>
    </font>
    <font>
      <b/>
      <sz val="12"/>
      <color indexed="8"/>
      <name val="宋体"/>
      <charset val="134"/>
    </font>
    <font>
      <sz val="12"/>
      <color theme="1"/>
      <name val="Times New Roman"/>
      <charset val="134"/>
    </font>
    <font>
      <sz val="12"/>
      <name val="黑体"/>
      <charset val="134"/>
    </font>
    <font>
      <sz val="12"/>
      <name val="宋体"/>
      <charset val="134"/>
    </font>
    <font>
      <sz val="12"/>
      <name val="方正楷体_GBK"/>
      <charset val="134"/>
    </font>
    <font>
      <sz val="10"/>
      <name val="Arial"/>
      <charset val="134"/>
    </font>
    <font>
      <sz val="10"/>
      <name val="Times New Roman"/>
      <charset val="134"/>
    </font>
    <font>
      <sz val="10"/>
      <color theme="1"/>
      <name val="Times New Roman"/>
      <charset val="134"/>
    </font>
    <font>
      <sz val="10"/>
      <color indexed="8"/>
      <name val="Times New Roman"/>
      <charset val="134"/>
    </font>
    <font>
      <b/>
      <sz val="10"/>
      <name val="Times New Roman"/>
      <charset val="134"/>
    </font>
    <font>
      <sz val="9"/>
      <color indexed="8"/>
      <name val="方正黑体_GBK"/>
      <charset val="134"/>
    </font>
    <font>
      <b/>
      <sz val="9"/>
      <color indexed="8"/>
      <name val="方正仿宋_GBK"/>
      <charset val="134"/>
    </font>
    <font>
      <sz val="9"/>
      <color indexed="8"/>
      <name val="方正仿宋_GBK"/>
      <charset val="134"/>
    </font>
    <font>
      <sz val="18"/>
      <color indexed="8"/>
      <name val="方正黑体_GBK"/>
      <charset val="134"/>
    </font>
    <font>
      <sz val="11"/>
      <color theme="1"/>
      <name val="方正黑体_GBK"/>
      <charset val="134"/>
    </font>
    <font>
      <sz val="10"/>
      <color indexed="8"/>
      <name val="宋体"/>
      <charset val="134"/>
    </font>
    <font>
      <b/>
      <sz val="11"/>
      <color theme="1"/>
      <name val="宋体"/>
      <charset val="134"/>
      <scheme val="minor"/>
    </font>
    <font>
      <sz val="11"/>
      <color theme="1"/>
      <name val="仿宋_GB2312"/>
      <charset val="134"/>
    </font>
    <font>
      <b/>
      <sz val="18"/>
      <color theme="1"/>
      <name val="宋体"/>
      <charset val="134"/>
      <scheme val="minor"/>
    </font>
    <font>
      <b/>
      <sz val="12"/>
      <name val="仿宋_GB2312"/>
      <charset val="134"/>
    </font>
    <font>
      <b/>
      <sz val="10"/>
      <color theme="1"/>
      <name val="宋体"/>
      <charset val="134"/>
      <scheme val="minor"/>
    </font>
    <font>
      <b/>
      <sz val="12"/>
      <name val="方正仿宋_GBK"/>
      <charset val="134"/>
    </font>
    <font>
      <sz val="18"/>
      <name val="方正小标宋_GBK"/>
      <charset val="134"/>
    </font>
    <font>
      <sz val="11"/>
      <name val="方正仿宋_GBK"/>
      <charset val="134"/>
    </font>
    <font>
      <b/>
      <sz val="12"/>
      <color theme="1"/>
      <name val="宋体"/>
      <charset val="134"/>
      <scheme val="minor"/>
    </font>
    <font>
      <sz val="14"/>
      <color theme="1"/>
      <name val="方正仿宋_GBK"/>
      <charset val="134"/>
    </font>
    <font>
      <sz val="11"/>
      <color theme="1"/>
      <name val="宋体"/>
      <charset val="134"/>
    </font>
    <font>
      <sz val="14"/>
      <color theme="1"/>
      <name val="黑体"/>
      <charset val="134"/>
    </font>
    <font>
      <sz val="12"/>
      <color theme="1"/>
      <name val="方正黑体_GBK"/>
      <charset val="134"/>
    </font>
    <font>
      <sz val="10"/>
      <name val="Times New Roman"/>
      <charset val="134"/>
    </font>
    <font>
      <sz val="10"/>
      <name val="Times New Roman"/>
      <charset val="134"/>
    </font>
    <font>
      <b/>
      <sz val="10"/>
      <color theme="1"/>
      <name val="方正仿宋_GBK"/>
      <charset val="134"/>
    </font>
    <font>
      <sz val="19"/>
      <color theme="1"/>
      <name val="方正小标宋_GBK"/>
      <charset val="134"/>
    </font>
    <font>
      <sz val="18"/>
      <color theme="1"/>
      <name val="方正黑体_GBK"/>
      <charset val="134"/>
    </font>
    <font>
      <sz val="10"/>
      <color theme="1"/>
      <name val="方正楷体_GBK"/>
      <charset val="134"/>
    </font>
    <font>
      <sz val="12"/>
      <name val="方正仿宋_GBK"/>
      <charset val="134"/>
    </font>
    <font>
      <sz val="12"/>
      <name val="方正细黑一简体"/>
      <charset val="134"/>
    </font>
    <font>
      <sz val="14"/>
      <color theme="1"/>
      <name val="方正楷体_GBK"/>
      <charset val="134"/>
    </font>
    <font>
      <sz val="14"/>
      <color theme="1"/>
      <name val="方正黑体_GBK"/>
      <charset val="134"/>
    </font>
    <font>
      <sz val="19"/>
      <name val="方正小标宋_GBK"/>
      <charset val="134"/>
    </font>
    <font>
      <sz val="12"/>
      <name val="方正仿宋_GBK"/>
      <charset val="134"/>
    </font>
    <font>
      <sz val="12"/>
      <name val="方正细黑一简体"/>
      <charset val="134"/>
    </font>
    <font>
      <sz val="11"/>
      <color theme="1"/>
      <name val="宋体"/>
      <charset val="134"/>
      <scheme val="minor"/>
    </font>
    <font>
      <sz val="14"/>
      <name val="方正楷体_GBK"/>
      <charset val="134"/>
    </font>
    <font>
      <sz val="11"/>
      <color indexed="8"/>
      <name val="宋体"/>
      <charset val="134"/>
    </font>
    <font>
      <sz val="11"/>
      <color indexed="62"/>
      <name val="宋体"/>
      <charset val="134"/>
    </font>
    <font>
      <sz val="11"/>
      <color indexed="9"/>
      <name val="宋体"/>
      <charset val="134"/>
    </font>
    <font>
      <sz val="11"/>
      <color indexed="20"/>
      <name val="宋体"/>
      <charset val="134"/>
    </font>
    <font>
      <sz val="11"/>
      <color theme="0"/>
      <name val="宋体"/>
      <charset val="0"/>
      <scheme val="minor"/>
    </font>
    <font>
      <b/>
      <sz val="11"/>
      <color rgb="FFFFFFFF"/>
      <name val="宋体"/>
      <charset val="0"/>
      <scheme val="minor"/>
    </font>
    <font>
      <b/>
      <sz val="13"/>
      <color indexed="56"/>
      <name val="宋体"/>
      <charset val="134"/>
    </font>
    <font>
      <sz val="11"/>
      <color theme="1"/>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indexed="56"/>
      <name val="宋体"/>
      <charset val="134"/>
    </font>
    <font>
      <b/>
      <sz val="11"/>
      <color theme="3"/>
      <name val="宋体"/>
      <charset val="134"/>
      <scheme val="minor"/>
    </font>
    <font>
      <b/>
      <sz val="18"/>
      <color theme="3"/>
      <name val="宋体"/>
      <charset val="134"/>
      <scheme val="minor"/>
    </font>
    <font>
      <b/>
      <sz val="15"/>
      <color indexed="56"/>
      <name val="宋体"/>
      <charset val="134"/>
    </font>
    <font>
      <u/>
      <sz val="11"/>
      <color rgb="FF0000FF"/>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8"/>
      <color indexed="56"/>
      <name val="宋体"/>
      <charset val="134"/>
    </font>
    <font>
      <sz val="11"/>
      <color rgb="FF9C0006"/>
      <name val="宋体"/>
      <charset val="0"/>
      <scheme val="minor"/>
    </font>
    <font>
      <sz val="11"/>
      <color indexed="60"/>
      <name val="宋体"/>
      <charset val="134"/>
    </font>
    <font>
      <i/>
      <sz val="11"/>
      <color rgb="FF7F7F7F"/>
      <name val="宋体"/>
      <charset val="0"/>
      <scheme val="minor"/>
    </font>
    <font>
      <u/>
      <sz val="11"/>
      <color rgb="FF800080"/>
      <name val="宋体"/>
      <charset val="0"/>
      <scheme val="minor"/>
    </font>
    <font>
      <b/>
      <sz val="11"/>
      <color indexed="52"/>
      <name val="宋体"/>
      <charset val="134"/>
    </font>
    <font>
      <sz val="11"/>
      <color rgb="FF9C6500"/>
      <name val="宋体"/>
      <charset val="0"/>
      <scheme val="minor"/>
    </font>
    <font>
      <sz val="11"/>
      <color rgb="FF006100"/>
      <name val="宋体"/>
      <charset val="0"/>
      <scheme val="minor"/>
    </font>
    <font>
      <b/>
      <sz val="11"/>
      <color theme="1"/>
      <name val="宋体"/>
      <charset val="0"/>
      <scheme val="minor"/>
    </font>
    <font>
      <b/>
      <sz val="11"/>
      <color indexed="9"/>
      <name val="宋体"/>
      <charset val="134"/>
    </font>
    <font>
      <b/>
      <sz val="11"/>
      <color indexed="63"/>
      <name val="宋体"/>
      <charset val="134"/>
    </font>
    <font>
      <sz val="11"/>
      <color indexed="17"/>
      <name val="宋体"/>
      <charset val="134"/>
    </font>
    <font>
      <sz val="11"/>
      <color rgb="FF9C0006"/>
      <name val="宋体"/>
      <charset val="134"/>
      <scheme val="minor"/>
    </font>
    <font>
      <sz val="11"/>
      <color rgb="FF006100"/>
      <name val="宋体"/>
      <charset val="134"/>
      <scheme val="minor"/>
    </font>
    <font>
      <b/>
      <sz val="11"/>
      <color indexed="8"/>
      <name val="宋体"/>
      <charset val="134"/>
    </font>
    <font>
      <i/>
      <sz val="11"/>
      <color indexed="23"/>
      <name val="宋体"/>
      <charset val="134"/>
    </font>
    <font>
      <sz val="11"/>
      <color indexed="10"/>
      <name val="宋体"/>
      <charset val="134"/>
    </font>
    <font>
      <sz val="11"/>
      <color indexed="52"/>
      <name val="宋体"/>
      <charset val="134"/>
    </font>
    <font>
      <sz val="10"/>
      <name val="方正仿宋_GBK"/>
      <charset val="134"/>
    </font>
  </fonts>
  <fills count="5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31"/>
        <bgColor indexed="64"/>
      </patternFill>
    </fill>
    <fill>
      <patternFill patternType="solid">
        <fgColor indexed="29"/>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45"/>
        <bgColor indexed="64"/>
      </patternFill>
    </fill>
    <fill>
      <patternFill patternType="solid">
        <fgColor indexed="46"/>
        <bgColor indexed="64"/>
      </patternFill>
    </fill>
    <fill>
      <patternFill patternType="solid">
        <fgColor indexed="26"/>
        <bgColor indexed="64"/>
      </patternFill>
    </fill>
    <fill>
      <patternFill patternType="solid">
        <fgColor indexed="51"/>
        <bgColor indexed="64"/>
      </patternFill>
    </fill>
    <fill>
      <patternFill patternType="solid">
        <fgColor indexed="49"/>
        <bgColor indexed="64"/>
      </patternFill>
    </fill>
    <fill>
      <patternFill patternType="solid">
        <fgColor theme="8" tint="0.399975585192419"/>
        <bgColor indexed="64"/>
      </patternFill>
    </fill>
    <fill>
      <patternFill patternType="solid">
        <fgColor indexed="36"/>
        <bgColor indexed="64"/>
      </patternFill>
    </fill>
    <fill>
      <patternFill patternType="solid">
        <fgColor rgb="FFFFFFCC"/>
        <bgColor indexed="64"/>
      </patternFill>
    </fill>
    <fill>
      <patternFill patternType="solid">
        <fgColor rgb="FFA5A5A5"/>
        <bgColor indexed="64"/>
      </patternFill>
    </fill>
    <fill>
      <patternFill patternType="solid">
        <fgColor theme="6" tint="0.799981688894314"/>
        <bgColor indexed="64"/>
      </patternFill>
    </fill>
    <fill>
      <patternFill patternType="solid">
        <fgColor indexed="52"/>
        <bgColor indexed="64"/>
      </patternFill>
    </fill>
    <fill>
      <patternFill patternType="solid">
        <fgColor theme="7" tint="0.799981688894314"/>
        <bgColor indexed="64"/>
      </patternFill>
    </fill>
    <fill>
      <patternFill patternType="solid">
        <fgColor indexed="30"/>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7"/>
        <bgColor indexed="64"/>
      </patternFill>
    </fill>
    <fill>
      <patternFill patternType="solid">
        <fgColor rgb="FFFFC7CE"/>
        <bgColor indexed="64"/>
      </patternFill>
    </fill>
    <fill>
      <patternFill patternType="solid">
        <fgColor indexed="43"/>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indexed="22"/>
        <bgColor indexed="64"/>
      </patternFill>
    </fill>
    <fill>
      <patternFill patternType="solid">
        <fgColor theme="9" tint="0.799981688894314"/>
        <bgColor indexed="64"/>
      </patternFill>
    </fill>
    <fill>
      <patternFill patternType="solid">
        <fgColor rgb="FFFFEB9C"/>
        <bgColor indexed="64"/>
      </patternFill>
    </fill>
    <fill>
      <patternFill patternType="solid">
        <fgColor theme="5"/>
        <bgColor indexed="64"/>
      </patternFill>
    </fill>
    <fill>
      <patternFill patternType="solid">
        <fgColor indexed="57"/>
        <bgColor indexed="64"/>
      </patternFill>
    </fill>
    <fill>
      <patternFill patternType="solid">
        <fgColor theme="7" tint="0.599993896298105"/>
        <bgColor indexed="64"/>
      </patternFill>
    </fill>
    <fill>
      <patternFill patternType="solid">
        <fgColor rgb="FFC6EFCE"/>
        <bgColor indexed="64"/>
      </patternFill>
    </fill>
    <fill>
      <patternFill patternType="solid">
        <fgColor theme="6"/>
        <bgColor indexed="64"/>
      </patternFill>
    </fill>
    <fill>
      <patternFill patternType="solid">
        <fgColor indexed="55"/>
        <bgColor indexed="64"/>
      </patternFill>
    </fill>
    <fill>
      <patternFill patternType="solid">
        <fgColor theme="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indexed="10"/>
        <bgColor indexed="64"/>
      </patternFill>
    </fill>
    <fill>
      <patternFill patternType="solid">
        <fgColor indexed="62"/>
        <bgColor indexed="64"/>
      </patternFill>
    </fill>
    <fill>
      <patternFill patternType="solid">
        <fgColor rgb="FFC6EFCE"/>
        <bgColor indexed="64"/>
      </patternFill>
    </fill>
    <fill>
      <patternFill patternType="solid">
        <fgColor indexed="53"/>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right/>
      <top/>
      <bottom style="medium">
        <color theme="4" tint="0.499984740745262"/>
      </bottom>
      <diagonal/>
    </border>
    <border>
      <left/>
      <right/>
      <top/>
      <bottom style="thick">
        <color indexed="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s>
  <cellStyleXfs count="1474">
    <xf numFmtId="0" fontId="0" fillId="0" borderId="0">
      <alignment vertical="center"/>
    </xf>
    <xf numFmtId="42" fontId="0" fillId="0" borderId="0" applyFont="0" applyFill="0" applyBorder="0" applyAlignment="0" applyProtection="0">
      <alignment vertical="center"/>
    </xf>
    <xf numFmtId="0" fontId="102" fillId="3" borderId="9" applyNumberFormat="0" applyAlignment="0" applyProtection="0">
      <alignment vertical="center"/>
    </xf>
    <xf numFmtId="0" fontId="101" fillId="4"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8" fillId="18" borderId="0" applyNumberFormat="0" applyBorder="0" applyAlignment="0" applyProtection="0">
      <alignment vertical="center"/>
    </xf>
    <xf numFmtId="0" fontId="101" fillId="2" borderId="0" applyNumberFormat="0" applyBorder="0" applyAlignment="0" applyProtection="0">
      <alignment vertical="center"/>
    </xf>
    <xf numFmtId="0" fontId="102" fillId="3" borderId="9" applyNumberFormat="0" applyAlignment="0" applyProtection="0">
      <alignment vertical="center"/>
    </xf>
    <xf numFmtId="0" fontId="120" fillId="28" borderId="20" applyNumberFormat="0" applyAlignment="0" applyProtection="0">
      <alignment vertical="center"/>
    </xf>
    <xf numFmtId="0" fontId="101" fillId="7" borderId="0" applyNumberFormat="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4" fillId="9" borderId="0" applyNumberFormat="0" applyBorder="0" applyAlignment="0" applyProtection="0">
      <alignment vertical="center"/>
    </xf>
    <xf numFmtId="0" fontId="101" fillId="10" borderId="0" applyNumberFormat="0" applyBorder="0" applyAlignment="0" applyProtection="0">
      <alignment vertical="center"/>
    </xf>
    <xf numFmtId="0" fontId="60" fillId="11" borderId="10" applyNumberFormat="0" applyFont="0" applyAlignment="0" applyProtection="0">
      <alignment vertical="center"/>
    </xf>
    <xf numFmtId="0" fontId="104" fillId="9" borderId="0" applyNumberFormat="0" applyBorder="0" applyAlignment="0" applyProtection="0">
      <alignment vertical="center"/>
    </xf>
    <xf numFmtId="0" fontId="60" fillId="11" borderId="10" applyNumberFormat="0" applyFont="0" applyAlignment="0" applyProtection="0">
      <alignment vertical="center"/>
    </xf>
    <xf numFmtId="0" fontId="123" fillId="32" borderId="0" applyNumberFormat="0" applyBorder="0" applyAlignment="0" applyProtection="0">
      <alignment vertical="center"/>
    </xf>
    <xf numFmtId="0" fontId="108" fillId="24" borderId="0" applyNumberFormat="0" applyBorder="0" applyAlignment="0" applyProtection="0">
      <alignment vertical="center"/>
    </xf>
    <xf numFmtId="0" fontId="122" fillId="31" borderId="0" applyNumberFormat="0" applyBorder="0" applyAlignment="0" applyProtection="0">
      <alignment vertical="center"/>
    </xf>
    <xf numFmtId="43" fontId="34" fillId="0" borderId="0" applyFont="0" applyFill="0" applyBorder="0" applyAlignment="0" applyProtection="0">
      <alignment vertical="center"/>
    </xf>
    <xf numFmtId="0" fontId="121" fillId="0" borderId="0" applyNumberFormat="0" applyFill="0" applyBorder="0" applyAlignment="0" applyProtection="0">
      <alignment vertical="center"/>
    </xf>
    <xf numFmtId="0" fontId="101" fillId="4" borderId="0" applyNumberFormat="0" applyBorder="0" applyAlignment="0" applyProtection="0">
      <alignment vertical="center"/>
    </xf>
    <xf numFmtId="0" fontId="105" fillId="34" borderId="0" applyNumberFormat="0" applyBorder="0" applyAlignment="0" applyProtection="0">
      <alignment vertical="center"/>
    </xf>
    <xf numFmtId="0" fontId="116" fillId="0" borderId="0" applyNumberFormat="0" applyFill="0" applyBorder="0" applyAlignment="0" applyProtection="0">
      <alignment vertical="center"/>
    </xf>
    <xf numFmtId="0" fontId="103" fillId="21" borderId="0" applyNumberFormat="0" applyBorder="0" applyAlignment="0" applyProtection="0">
      <alignment vertical="center"/>
    </xf>
    <xf numFmtId="9" fontId="0" fillId="0" borderId="0" applyFont="0" applyFill="0" applyBorder="0" applyAlignment="0" applyProtection="0">
      <alignment vertical="center"/>
    </xf>
    <xf numFmtId="0" fontId="103" fillId="15" borderId="0" applyNumberFormat="0" applyBorder="0" applyAlignment="0" applyProtection="0">
      <alignment vertical="center"/>
    </xf>
    <xf numFmtId="0" fontId="123" fillId="32" borderId="0" applyNumberFormat="0" applyBorder="0" applyAlignment="0" applyProtection="0">
      <alignment vertical="center"/>
    </xf>
    <xf numFmtId="0" fontId="125" fillId="0" borderId="0" applyNumberFormat="0" applyFill="0" applyBorder="0" applyAlignment="0" applyProtection="0">
      <alignment vertical="center"/>
    </xf>
    <xf numFmtId="0" fontId="103" fillId="8" borderId="0" applyNumberFormat="0" applyBorder="0" applyAlignment="0" applyProtection="0">
      <alignment vertical="center"/>
    </xf>
    <xf numFmtId="0" fontId="102" fillId="3" borderId="9" applyNumberFormat="0" applyAlignment="0" applyProtection="0">
      <alignment vertical="center"/>
    </xf>
    <xf numFmtId="0" fontId="0" fillId="16" borderId="11" applyNumberFormat="0" applyFont="0" applyAlignment="0" applyProtection="0">
      <alignment vertical="center"/>
    </xf>
    <xf numFmtId="0" fontId="104" fillId="9" borderId="0" applyNumberFormat="0" applyBorder="0" applyAlignment="0" applyProtection="0">
      <alignment vertical="center"/>
    </xf>
    <xf numFmtId="0" fontId="101" fillId="6" borderId="0" applyNumberFormat="0" applyBorder="0" applyAlignment="0" applyProtection="0">
      <alignment vertical="center"/>
    </xf>
    <xf numFmtId="0" fontId="105" fillId="29" borderId="0" applyNumberFormat="0" applyBorder="0" applyAlignment="0" applyProtection="0">
      <alignment vertical="center"/>
    </xf>
    <xf numFmtId="0" fontId="103" fillId="5" borderId="0" applyNumberFormat="0" applyBorder="0" applyAlignment="0" applyProtection="0">
      <alignment vertical="center"/>
    </xf>
    <xf numFmtId="0" fontId="113"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03" fillId="19" borderId="0" applyNumberFormat="0" applyBorder="0" applyAlignment="0" applyProtection="0">
      <alignment vertical="center"/>
    </xf>
    <xf numFmtId="0" fontId="101" fillId="4" borderId="0" applyNumberFormat="0" applyBorder="0" applyAlignment="0" applyProtection="0">
      <alignment vertical="center"/>
    </xf>
    <xf numFmtId="0" fontId="103" fillId="5" borderId="0" applyNumberFormat="0" applyBorder="0" applyAlignment="0" applyProtection="0">
      <alignment vertical="center"/>
    </xf>
    <xf numFmtId="0" fontId="114" fillId="0" borderId="0" applyNumberFormat="0" applyFill="0" applyBorder="0" applyAlignment="0" applyProtection="0">
      <alignment vertical="center"/>
    </xf>
    <xf numFmtId="0" fontId="101" fillId="5" borderId="0" applyNumberFormat="0" applyBorder="0" applyAlignment="0" applyProtection="0">
      <alignment vertical="center"/>
    </xf>
    <xf numFmtId="0" fontId="101" fillId="4" borderId="0" applyNumberFormat="0" applyBorder="0" applyAlignment="0" applyProtection="0">
      <alignment vertical="center"/>
    </xf>
    <xf numFmtId="0" fontId="124" fillId="0" borderId="0" applyNumberFormat="0" applyFill="0" applyBorder="0" applyAlignment="0" applyProtection="0">
      <alignment vertical="center"/>
    </xf>
    <xf numFmtId="0" fontId="109" fillId="0" borderId="14" applyNumberFormat="0" applyFill="0" applyAlignment="0" applyProtection="0">
      <alignment vertical="center"/>
    </xf>
    <xf numFmtId="0" fontId="103" fillId="5" borderId="0" applyNumberFormat="0" applyBorder="0" applyAlignment="0" applyProtection="0">
      <alignment vertical="center"/>
    </xf>
    <xf numFmtId="0" fontId="118" fillId="0" borderId="14" applyNumberFormat="0" applyFill="0" applyAlignment="0" applyProtection="0">
      <alignment vertical="center"/>
    </xf>
    <xf numFmtId="0" fontId="104" fillId="9" borderId="0" applyNumberFormat="0" applyBorder="0" applyAlignment="0" applyProtection="0">
      <alignment vertical="center"/>
    </xf>
    <xf numFmtId="0" fontId="101" fillId="6" borderId="0" applyNumberFormat="0" applyBorder="0" applyAlignment="0" applyProtection="0">
      <alignment vertical="center"/>
    </xf>
    <xf numFmtId="0" fontId="105" fillId="33" borderId="0" applyNumberFormat="0" applyBorder="0" applyAlignment="0" applyProtection="0">
      <alignment vertical="center"/>
    </xf>
    <xf numFmtId="0" fontId="103" fillId="5" borderId="0" applyNumberFormat="0" applyBorder="0" applyAlignment="0" applyProtection="0">
      <alignment vertical="center"/>
    </xf>
    <xf numFmtId="0" fontId="113" fillId="0" borderId="18" applyNumberFormat="0" applyFill="0" applyAlignment="0" applyProtection="0">
      <alignment vertical="center"/>
    </xf>
    <xf numFmtId="0" fontId="101" fillId="4" borderId="0" applyNumberFormat="0" applyBorder="0" applyAlignment="0" applyProtection="0">
      <alignment vertical="center"/>
    </xf>
    <xf numFmtId="0" fontId="103" fillId="15" borderId="0" applyNumberFormat="0" applyBorder="0" applyAlignment="0" applyProtection="0">
      <alignment vertical="center"/>
    </xf>
    <xf numFmtId="0" fontId="123" fillId="32" borderId="0" applyNumberFormat="0" applyBorder="0" applyAlignment="0" applyProtection="0">
      <alignment vertical="center"/>
    </xf>
    <xf numFmtId="0" fontId="105" fillId="26" borderId="0" applyNumberFormat="0" applyBorder="0" applyAlignment="0" applyProtection="0">
      <alignment vertical="center"/>
    </xf>
    <xf numFmtId="0" fontId="34" fillId="0" borderId="0">
      <alignment vertical="center"/>
    </xf>
    <xf numFmtId="0" fontId="111" fillId="23" borderId="16" applyNumberFormat="0" applyAlignment="0" applyProtection="0">
      <alignment vertical="center"/>
    </xf>
    <xf numFmtId="0" fontId="126" fillId="37" borderId="9" applyNumberFormat="0" applyAlignment="0" applyProtection="0">
      <alignment vertical="center"/>
    </xf>
    <xf numFmtId="0" fontId="117" fillId="23" borderId="20" applyNumberFormat="0" applyAlignment="0" applyProtection="0">
      <alignment vertical="center"/>
    </xf>
    <xf numFmtId="0" fontId="106" fillId="17" borderId="12" applyNumberFormat="0" applyAlignment="0" applyProtection="0">
      <alignment vertical="center"/>
    </xf>
    <xf numFmtId="0" fontId="104" fillId="9" borderId="0" applyNumberFormat="0" applyBorder="0" applyAlignment="0" applyProtection="0">
      <alignment vertical="center"/>
    </xf>
    <xf numFmtId="0" fontId="60" fillId="11" borderId="10" applyNumberFormat="0" applyFont="0" applyAlignment="0" applyProtection="0">
      <alignment vertical="center"/>
    </xf>
    <xf numFmtId="0" fontId="101" fillId="10" borderId="0" applyNumberFormat="0" applyBorder="0" applyAlignment="0" applyProtection="0">
      <alignment vertical="center"/>
    </xf>
    <xf numFmtId="0" fontId="108" fillId="38" borderId="0" applyNumberFormat="0" applyBorder="0" applyAlignment="0" applyProtection="0">
      <alignment vertical="center"/>
    </xf>
    <xf numFmtId="0" fontId="123" fillId="32" borderId="0" applyNumberFormat="0" applyBorder="0" applyAlignment="0" applyProtection="0">
      <alignment vertical="center"/>
    </xf>
    <xf numFmtId="0" fontId="105" fillId="40" borderId="0" applyNumberFormat="0" applyBorder="0" applyAlignment="0" applyProtection="0">
      <alignment vertical="center"/>
    </xf>
    <xf numFmtId="0" fontId="101" fillId="10" borderId="0" applyNumberFormat="0" applyBorder="0" applyAlignment="0" applyProtection="0">
      <alignment vertical="center"/>
    </xf>
    <xf numFmtId="0" fontId="110" fillId="0" borderId="15" applyNumberFormat="0" applyFill="0" applyAlignment="0" applyProtection="0">
      <alignment vertical="center"/>
    </xf>
    <xf numFmtId="0" fontId="123" fillId="32" borderId="0" applyNumberFormat="0" applyBorder="0" applyAlignment="0" applyProtection="0">
      <alignment vertical="center"/>
    </xf>
    <xf numFmtId="0" fontId="103" fillId="15" borderId="0" applyNumberFormat="0" applyBorder="0" applyAlignment="0" applyProtection="0">
      <alignment vertical="center"/>
    </xf>
    <xf numFmtId="0" fontId="123" fillId="32" borderId="0" applyNumberFormat="0" applyBorder="0" applyAlignment="0" applyProtection="0">
      <alignment vertical="center"/>
    </xf>
    <xf numFmtId="0" fontId="129" fillId="0" borderId="21" applyNumberFormat="0" applyFill="0" applyAlignment="0" applyProtection="0">
      <alignment vertical="center"/>
    </xf>
    <xf numFmtId="0" fontId="128" fillId="43" borderId="0" applyNumberFormat="0" applyBorder="0" applyAlignment="0" applyProtection="0">
      <alignment vertical="center"/>
    </xf>
    <xf numFmtId="0" fontId="104" fillId="9" borderId="0" applyNumberFormat="0" applyBorder="0" applyAlignment="0" applyProtection="0">
      <alignment vertical="center"/>
    </xf>
    <xf numFmtId="0" fontId="60" fillId="11" borderId="10" applyNumberFormat="0" applyFont="0" applyAlignment="0" applyProtection="0">
      <alignment vertical="center"/>
    </xf>
    <xf numFmtId="0" fontId="104" fillId="9" borderId="0" applyNumberFormat="0" applyBorder="0" applyAlignment="0" applyProtection="0">
      <alignment vertical="center"/>
    </xf>
    <xf numFmtId="0" fontId="101" fillId="5" borderId="0" applyNumberFormat="0" applyBorder="0" applyAlignment="0" applyProtection="0">
      <alignment vertical="center"/>
    </xf>
    <xf numFmtId="0" fontId="101" fillId="4" borderId="0" applyNumberFormat="0" applyBorder="0" applyAlignment="0" applyProtection="0">
      <alignment vertical="center"/>
    </xf>
    <xf numFmtId="0" fontId="130" fillId="45" borderId="22" applyNumberFormat="0" applyAlignment="0" applyProtection="0">
      <alignment vertical="center"/>
    </xf>
    <xf numFmtId="0" fontId="103" fillId="8" borderId="0" applyNumberFormat="0" applyBorder="0" applyAlignment="0" applyProtection="0">
      <alignment vertical="center"/>
    </xf>
    <xf numFmtId="0" fontId="127" fillId="39" borderId="0" applyNumberFormat="0" applyBorder="0" applyAlignment="0" applyProtection="0">
      <alignment vertical="center"/>
    </xf>
    <xf numFmtId="0" fontId="108" fillId="36" borderId="0" applyNumberFormat="0" applyBorder="0" applyAlignment="0" applyProtection="0">
      <alignment vertical="center"/>
    </xf>
    <xf numFmtId="0" fontId="123" fillId="32" borderId="0" applyNumberFormat="0" applyBorder="0" applyAlignment="0" applyProtection="0">
      <alignment vertical="center"/>
    </xf>
    <xf numFmtId="0" fontId="34" fillId="0" borderId="0">
      <alignment vertical="center"/>
    </xf>
    <xf numFmtId="0" fontId="105" fillId="46" borderId="0" applyNumberFormat="0" applyBorder="0" applyAlignment="0" applyProtection="0">
      <alignment vertical="center"/>
    </xf>
    <xf numFmtId="0" fontId="101" fillId="10" borderId="0" applyNumberFormat="0" applyBorder="0" applyAlignment="0" applyProtection="0">
      <alignment vertical="center"/>
    </xf>
    <xf numFmtId="0" fontId="108" fillId="48" borderId="0" applyNumberFormat="0" applyBorder="0" applyAlignment="0" applyProtection="0">
      <alignment vertical="center"/>
    </xf>
    <xf numFmtId="0" fontId="104" fillId="9" borderId="0" applyNumberFormat="0" applyBorder="0" applyAlignment="0" applyProtection="0">
      <alignment vertical="center"/>
    </xf>
    <xf numFmtId="0" fontId="60" fillId="11" borderId="10" applyNumberFormat="0" applyFont="0" applyAlignment="0" applyProtection="0">
      <alignment vertical="center"/>
    </xf>
    <xf numFmtId="0" fontId="104" fillId="9" borderId="0" applyNumberFormat="0" applyBorder="0" applyAlignment="0" applyProtection="0">
      <alignment vertical="center"/>
    </xf>
    <xf numFmtId="0" fontId="121" fillId="0" borderId="0" applyNumberFormat="0" applyFill="0" applyBorder="0" applyAlignment="0" applyProtection="0">
      <alignment vertical="center"/>
    </xf>
    <xf numFmtId="0" fontId="108" fillId="35" borderId="0" applyNumberFormat="0" applyBorder="0" applyAlignment="0" applyProtection="0">
      <alignment vertical="center"/>
    </xf>
    <xf numFmtId="0" fontId="60" fillId="11" borderId="10" applyNumberFormat="0" applyFont="0" applyAlignment="0" applyProtection="0">
      <alignment vertical="center"/>
    </xf>
    <xf numFmtId="0" fontId="104" fillId="9" borderId="0" applyNumberFormat="0" applyBorder="0" applyAlignment="0" applyProtection="0">
      <alignment vertical="center"/>
    </xf>
    <xf numFmtId="0" fontId="60" fillId="0" borderId="0">
      <alignment vertical="center"/>
    </xf>
    <xf numFmtId="0" fontId="108" fillId="25" borderId="0" applyNumberFormat="0" applyBorder="0" applyAlignment="0" applyProtection="0">
      <alignment vertical="center"/>
    </xf>
    <xf numFmtId="0" fontId="104" fillId="9" borderId="0" applyNumberFormat="0" applyBorder="0" applyAlignment="0" applyProtection="0">
      <alignment vertical="center"/>
    </xf>
    <xf numFmtId="0" fontId="60" fillId="11" borderId="10" applyNumberFormat="0" applyFont="0" applyAlignment="0" applyProtection="0">
      <alignment vertical="center"/>
    </xf>
    <xf numFmtId="0" fontId="104" fillId="9" borderId="0" applyNumberFormat="0" applyBorder="0" applyAlignment="0" applyProtection="0">
      <alignment vertical="center"/>
    </xf>
    <xf numFmtId="0" fontId="108" fillId="49" borderId="0" applyNumberFormat="0" applyBorder="0" applyAlignment="0" applyProtection="0">
      <alignment vertical="center"/>
    </xf>
    <xf numFmtId="0" fontId="123" fillId="32" borderId="0" applyNumberFormat="0" applyBorder="0" applyAlignment="0" applyProtection="0">
      <alignment vertical="center"/>
    </xf>
    <xf numFmtId="0" fontId="105" fillId="44" borderId="0" applyNumberFormat="0" applyBorder="0" applyAlignment="0" applyProtection="0">
      <alignment vertical="center"/>
    </xf>
    <xf numFmtId="0" fontId="101" fillId="10" borderId="0" applyNumberFormat="0" applyBorder="0" applyAlignment="0" applyProtection="0">
      <alignment vertical="center"/>
    </xf>
    <xf numFmtId="0" fontId="105" fillId="30" borderId="0" applyNumberFormat="0" applyBorder="0" applyAlignment="0" applyProtection="0">
      <alignment vertical="center"/>
    </xf>
    <xf numFmtId="0" fontId="104" fillId="9" borderId="0" applyNumberFormat="0" applyBorder="0" applyAlignment="0" applyProtection="0">
      <alignment vertical="center"/>
    </xf>
    <xf numFmtId="0" fontId="108" fillId="20" borderId="0" applyNumberFormat="0" applyBorder="0" applyAlignment="0" applyProtection="0">
      <alignment vertical="center"/>
    </xf>
    <xf numFmtId="0" fontId="60" fillId="11" borderId="10" applyNumberFormat="0" applyFont="0" applyAlignment="0" applyProtection="0">
      <alignment vertical="center"/>
    </xf>
    <xf numFmtId="0" fontId="104" fillId="9" borderId="0" applyNumberFormat="0" applyBorder="0" applyAlignment="0" applyProtection="0">
      <alignment vertical="center"/>
    </xf>
    <xf numFmtId="0" fontId="60" fillId="11" borderId="10" applyNumberFormat="0" applyFont="0" applyAlignment="0" applyProtection="0">
      <alignment vertical="center"/>
    </xf>
    <xf numFmtId="0" fontId="131" fillId="37" borderId="23" applyNumberFormat="0" applyAlignment="0" applyProtection="0">
      <alignment vertical="center"/>
    </xf>
    <xf numFmtId="0" fontId="123" fillId="32" borderId="0" applyNumberFormat="0" applyBorder="0" applyAlignment="0" applyProtection="0">
      <alignment vertical="center"/>
    </xf>
    <xf numFmtId="0" fontId="108" fillId="42" borderId="0" applyNumberFormat="0" applyBorder="0" applyAlignment="0" applyProtection="0">
      <alignment vertical="center"/>
    </xf>
    <xf numFmtId="0" fontId="101" fillId="4" borderId="0" applyNumberFormat="0" applyBorder="0" applyAlignment="0" applyProtection="0">
      <alignment vertical="center"/>
    </xf>
    <xf numFmtId="0" fontId="126" fillId="37" borderId="9" applyNumberFormat="0" applyAlignment="0" applyProtection="0">
      <alignment vertical="center"/>
    </xf>
    <xf numFmtId="0" fontId="105" fillId="50" borderId="0" applyNumberFormat="0" applyBorder="0" applyAlignment="0" applyProtection="0">
      <alignment vertical="center"/>
    </xf>
    <xf numFmtId="0" fontId="103" fillId="13" borderId="0" applyNumberFormat="0" applyBorder="0" applyAlignment="0" applyProtection="0">
      <alignment vertical="center"/>
    </xf>
    <xf numFmtId="0" fontId="131" fillId="37" borderId="23" applyNumberFormat="0" applyAlignment="0" applyProtection="0">
      <alignment vertical="center"/>
    </xf>
    <xf numFmtId="0" fontId="123" fillId="32" borderId="0" applyNumberFormat="0" applyBorder="0" applyAlignment="0" applyProtection="0">
      <alignment vertical="center"/>
    </xf>
    <xf numFmtId="0" fontId="108" fillId="22" borderId="0" applyNumberFormat="0" applyBorder="0" applyAlignment="0" applyProtection="0">
      <alignment vertical="center"/>
    </xf>
    <xf numFmtId="0" fontId="101" fillId="4" borderId="0" applyNumberFormat="0" applyBorder="0" applyAlignment="0" applyProtection="0">
      <alignment vertical="center"/>
    </xf>
    <xf numFmtId="0" fontId="34" fillId="0" borderId="0">
      <alignment vertical="center"/>
    </xf>
    <xf numFmtId="0" fontId="104" fillId="9" borderId="0" applyNumberFormat="0" applyBorder="0" applyAlignment="0" applyProtection="0">
      <alignment vertical="center"/>
    </xf>
    <xf numFmtId="0" fontId="103" fillId="15" borderId="0" applyNumberFormat="0" applyBorder="0" applyAlignment="0" applyProtection="0">
      <alignment vertical="center"/>
    </xf>
    <xf numFmtId="0" fontId="104" fillId="9" borderId="0" applyNumberFormat="0" applyBorder="0" applyAlignment="0" applyProtection="0">
      <alignment vertical="center"/>
    </xf>
    <xf numFmtId="0" fontId="123" fillId="32" borderId="0" applyNumberFormat="0" applyBorder="0" applyAlignment="0" applyProtection="0">
      <alignment vertical="center"/>
    </xf>
    <xf numFmtId="0" fontId="105" fillId="14" borderId="0" applyNumberFormat="0" applyBorder="0" applyAlignment="0" applyProtection="0">
      <alignment vertical="center"/>
    </xf>
    <xf numFmtId="0" fontId="101" fillId="4" borderId="0" applyNumberFormat="0" applyBorder="0" applyAlignment="0" applyProtection="0">
      <alignment vertical="center"/>
    </xf>
    <xf numFmtId="0" fontId="126" fillId="37" borderId="9" applyNumberFormat="0" applyAlignment="0" applyProtection="0">
      <alignment vertical="center"/>
    </xf>
    <xf numFmtId="0" fontId="105" fillId="51" borderId="0" applyNumberFormat="0" applyBorder="0" applyAlignment="0" applyProtection="0">
      <alignment vertical="center"/>
    </xf>
    <xf numFmtId="0" fontId="101" fillId="5" borderId="0" applyNumberFormat="0" applyBorder="0" applyAlignment="0" applyProtection="0">
      <alignment vertical="center"/>
    </xf>
    <xf numFmtId="0" fontId="103" fillId="8" borderId="0" applyNumberFormat="0" applyBorder="0" applyAlignment="0" applyProtection="0">
      <alignment vertical="center"/>
    </xf>
    <xf numFmtId="0" fontId="101" fillId="4" borderId="0" applyNumberFormat="0" applyBorder="0" applyAlignment="0" applyProtection="0">
      <alignment vertical="center"/>
    </xf>
    <xf numFmtId="0" fontId="123" fillId="32" borderId="0" applyNumberFormat="0" applyBorder="0" applyAlignment="0" applyProtection="0">
      <alignment vertical="center"/>
    </xf>
    <xf numFmtId="0" fontId="103" fillId="13" borderId="0" applyNumberFormat="0" applyBorder="0" applyAlignment="0" applyProtection="0">
      <alignment vertical="center"/>
    </xf>
    <xf numFmtId="0" fontId="131" fillId="37" borderId="23" applyNumberFormat="0" applyAlignment="0" applyProtection="0">
      <alignment vertical="center"/>
    </xf>
    <xf numFmtId="0" fontId="108" fillId="47" borderId="0" applyNumberFormat="0" applyBorder="0" applyAlignment="0" applyProtection="0">
      <alignment vertical="center"/>
    </xf>
    <xf numFmtId="0" fontId="103" fillId="15" borderId="0" applyNumberFormat="0" applyBorder="0" applyAlignment="0" applyProtection="0">
      <alignment vertical="center"/>
    </xf>
    <xf numFmtId="0" fontId="104" fillId="9" borderId="0" applyNumberFormat="0" applyBorder="0" applyAlignment="0" applyProtection="0">
      <alignment vertical="center"/>
    </xf>
    <xf numFmtId="0" fontId="60" fillId="0" borderId="0">
      <alignment vertical="center"/>
    </xf>
    <xf numFmtId="0" fontId="123" fillId="32" borderId="0" applyNumberFormat="0" applyBorder="0" applyAlignment="0" applyProtection="0">
      <alignment vertical="center"/>
    </xf>
    <xf numFmtId="0" fontId="105" fillId="27" borderId="0" applyNumberFormat="0" applyBorder="0" applyAlignment="0" applyProtection="0">
      <alignment vertical="center"/>
    </xf>
    <xf numFmtId="0" fontId="101" fillId="4" borderId="0" applyNumberFormat="0" applyBorder="0" applyAlignment="0" applyProtection="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101" fillId="4" borderId="0" applyNumberFormat="0" applyBorder="0" applyAlignment="0" applyProtection="0">
      <alignment vertical="center"/>
    </xf>
    <xf numFmtId="0" fontId="104" fillId="9" borderId="0" applyNumberFormat="0" applyBorder="0" applyAlignment="0" applyProtection="0">
      <alignment vertical="center"/>
    </xf>
    <xf numFmtId="0" fontId="101" fillId="4" borderId="0" applyNumberFormat="0" applyBorder="0" applyAlignment="0" applyProtection="0">
      <alignment vertical="center"/>
    </xf>
    <xf numFmtId="0" fontId="101" fillId="4" borderId="0" applyNumberFormat="0" applyBorder="0" applyAlignment="0" applyProtection="0">
      <alignment vertical="center"/>
    </xf>
    <xf numFmtId="0" fontId="104" fillId="9" borderId="0" applyNumberFormat="0" applyBorder="0" applyAlignment="0" applyProtection="0">
      <alignment vertical="center"/>
    </xf>
    <xf numFmtId="0" fontId="103" fillId="19" borderId="0" applyNumberFormat="0" applyBorder="0" applyAlignment="0" applyProtection="0">
      <alignment vertical="center"/>
    </xf>
    <xf numFmtId="0" fontId="101" fillId="4" borderId="0" applyNumberFormat="0" applyBorder="0" applyAlignment="0" applyProtection="0">
      <alignment vertical="center"/>
    </xf>
    <xf numFmtId="0" fontId="103" fillId="19" borderId="0" applyNumberFormat="0" applyBorder="0" applyAlignment="0" applyProtection="0">
      <alignment vertical="center"/>
    </xf>
    <xf numFmtId="0" fontId="101" fillId="4" borderId="0" applyNumberFormat="0" applyBorder="0" applyAlignment="0" applyProtection="0">
      <alignment vertical="center"/>
    </xf>
    <xf numFmtId="0" fontId="101" fillId="2" borderId="0" applyNumberFormat="0" applyBorder="0" applyAlignment="0" applyProtection="0">
      <alignment vertical="center"/>
    </xf>
    <xf numFmtId="0" fontId="101" fillId="9" borderId="0" applyNumberFormat="0" applyBorder="0" applyAlignment="0" applyProtection="0">
      <alignment vertical="center"/>
    </xf>
    <xf numFmtId="0" fontId="101" fillId="9" borderId="0" applyNumberFormat="0" applyBorder="0" applyAlignment="0" applyProtection="0">
      <alignment vertical="center"/>
    </xf>
    <xf numFmtId="0" fontId="101" fillId="8" borderId="0" applyNumberFormat="0" applyBorder="0" applyAlignment="0" applyProtection="0">
      <alignment vertical="center"/>
    </xf>
    <xf numFmtId="0" fontId="101" fillId="9" borderId="0" applyNumberFormat="0" applyBorder="0" applyAlignment="0" applyProtection="0">
      <alignment vertical="center"/>
    </xf>
    <xf numFmtId="0" fontId="101" fillId="9" borderId="0" applyNumberFormat="0" applyBorder="0" applyAlignment="0" applyProtection="0">
      <alignment vertical="center"/>
    </xf>
    <xf numFmtId="0" fontId="101" fillId="9" borderId="0" applyNumberFormat="0" applyBorder="0" applyAlignment="0" applyProtection="0">
      <alignment vertical="center"/>
    </xf>
    <xf numFmtId="0" fontId="101" fillId="9" borderId="0" applyNumberFormat="0" applyBorder="0" applyAlignment="0" applyProtection="0">
      <alignment vertical="center"/>
    </xf>
    <xf numFmtId="0" fontId="101" fillId="9" borderId="0" applyNumberFormat="0" applyBorder="0" applyAlignment="0" applyProtection="0">
      <alignment vertical="center"/>
    </xf>
    <xf numFmtId="0" fontId="60" fillId="11" borderId="10" applyNumberFormat="0" applyFont="0" applyAlignment="0" applyProtection="0">
      <alignment vertical="center"/>
    </xf>
    <xf numFmtId="0" fontId="101" fillId="9" borderId="0" applyNumberFormat="0" applyBorder="0" applyAlignment="0" applyProtection="0">
      <alignment vertical="center"/>
    </xf>
    <xf numFmtId="0" fontId="60" fillId="11" borderId="10" applyNumberFormat="0" applyFont="0" applyAlignment="0" applyProtection="0">
      <alignment vertical="center"/>
    </xf>
    <xf numFmtId="0" fontId="101" fillId="9" borderId="0" applyNumberFormat="0" applyBorder="0" applyAlignment="0" applyProtection="0">
      <alignment vertical="center"/>
    </xf>
    <xf numFmtId="0" fontId="101" fillId="9" borderId="0" applyNumberFormat="0" applyBorder="0" applyAlignment="0" applyProtection="0">
      <alignment vertical="center"/>
    </xf>
    <xf numFmtId="0" fontId="101" fillId="9" borderId="0" applyNumberFormat="0" applyBorder="0" applyAlignment="0" applyProtection="0">
      <alignment vertical="center"/>
    </xf>
    <xf numFmtId="0" fontId="101" fillId="9" borderId="0" applyNumberFormat="0" applyBorder="0" applyAlignment="0" applyProtection="0">
      <alignment vertical="center"/>
    </xf>
    <xf numFmtId="0" fontId="101" fillId="9" borderId="0" applyNumberFormat="0" applyBorder="0" applyAlignment="0" applyProtection="0">
      <alignment vertical="center"/>
    </xf>
    <xf numFmtId="0" fontId="101" fillId="9" borderId="0" applyNumberFormat="0" applyBorder="0" applyAlignment="0" applyProtection="0">
      <alignment vertical="center"/>
    </xf>
    <xf numFmtId="0" fontId="101" fillId="7" borderId="0" applyNumberFormat="0" applyBorder="0" applyAlignment="0" applyProtection="0">
      <alignment vertical="center"/>
    </xf>
    <xf numFmtId="0" fontId="101" fillId="9" borderId="0" applyNumberFormat="0" applyBorder="0" applyAlignment="0" applyProtection="0">
      <alignment vertical="center"/>
    </xf>
    <xf numFmtId="0" fontId="60" fillId="11" borderId="10" applyNumberFormat="0" applyFont="0" applyAlignment="0" applyProtection="0">
      <alignment vertical="center"/>
    </xf>
    <xf numFmtId="0" fontId="123" fillId="32" borderId="0" applyNumberFormat="0" applyBorder="0" applyAlignment="0" applyProtection="0">
      <alignment vertical="center"/>
    </xf>
    <xf numFmtId="0" fontId="34" fillId="0" borderId="0">
      <alignment vertical="center"/>
    </xf>
    <xf numFmtId="0" fontId="102" fillId="3" borderId="9" applyNumberFormat="0" applyAlignment="0" applyProtection="0">
      <alignment vertical="center"/>
    </xf>
    <xf numFmtId="0" fontId="131" fillId="37" borderId="23" applyNumberFormat="0" applyAlignment="0" applyProtection="0">
      <alignment vertical="center"/>
    </xf>
    <xf numFmtId="0" fontId="104" fillId="9" borderId="0" applyNumberFormat="0" applyBorder="0" applyAlignment="0" applyProtection="0">
      <alignment vertical="center"/>
    </xf>
    <xf numFmtId="0" fontId="101" fillId="7" borderId="0" applyNumberFormat="0" applyBorder="0" applyAlignment="0" applyProtection="0">
      <alignment vertical="center"/>
    </xf>
    <xf numFmtId="0" fontId="101" fillId="9" borderId="0" applyNumberFormat="0" applyBorder="0" applyAlignment="0" applyProtection="0">
      <alignment vertical="center"/>
    </xf>
    <xf numFmtId="0" fontId="60" fillId="0" borderId="0">
      <alignment vertical="center"/>
    </xf>
    <xf numFmtId="0" fontId="101" fillId="2" borderId="0" applyNumberFormat="0" applyBorder="0" applyAlignment="0" applyProtection="0">
      <alignment vertical="center"/>
    </xf>
    <xf numFmtId="0" fontId="101" fillId="2" borderId="0" applyNumberFormat="0" applyBorder="0" applyAlignment="0" applyProtection="0">
      <alignment vertical="center"/>
    </xf>
    <xf numFmtId="0" fontId="101" fillId="10" borderId="0" applyNumberFormat="0" applyBorder="0" applyAlignment="0" applyProtection="0">
      <alignment vertical="center"/>
    </xf>
    <xf numFmtId="0" fontId="115" fillId="0" borderId="19" applyNumberFormat="0" applyFill="0" applyAlignment="0" applyProtection="0">
      <alignment vertical="center"/>
    </xf>
    <xf numFmtId="0" fontId="101" fillId="2" borderId="0" applyNumberFormat="0" applyBorder="0" applyAlignment="0" applyProtection="0">
      <alignment vertical="center"/>
    </xf>
    <xf numFmtId="0" fontId="101" fillId="2" borderId="0" applyNumberFormat="0" applyBorder="0" applyAlignment="0" applyProtection="0">
      <alignment vertical="center"/>
    </xf>
    <xf numFmtId="0" fontId="103" fillId="8" borderId="0" applyNumberFormat="0" applyBorder="0" applyAlignment="0" applyProtection="0">
      <alignment vertical="center"/>
    </xf>
    <xf numFmtId="0" fontId="101" fillId="2" borderId="0" applyNumberFormat="0" applyBorder="0" applyAlignment="0" applyProtection="0">
      <alignment vertical="center"/>
    </xf>
    <xf numFmtId="0" fontId="101" fillId="2" borderId="0" applyNumberFormat="0" applyBorder="0" applyAlignment="0" applyProtection="0">
      <alignment vertical="center"/>
    </xf>
    <xf numFmtId="0" fontId="101" fillId="2" borderId="0" applyNumberFormat="0" applyBorder="0" applyAlignment="0" applyProtection="0">
      <alignment vertical="center"/>
    </xf>
    <xf numFmtId="0" fontId="101" fillId="2" borderId="0" applyNumberFormat="0" applyBorder="0" applyAlignment="0" applyProtection="0">
      <alignment vertical="center"/>
    </xf>
    <xf numFmtId="0" fontId="101" fillId="2" borderId="0" applyNumberFormat="0" applyBorder="0" applyAlignment="0" applyProtection="0">
      <alignment vertical="center"/>
    </xf>
    <xf numFmtId="0" fontId="104" fillId="9" borderId="0" applyNumberFormat="0" applyBorder="0" applyAlignment="0" applyProtection="0">
      <alignment vertical="center"/>
    </xf>
    <xf numFmtId="0" fontId="101" fillId="2" borderId="0" applyNumberFormat="0" applyBorder="0" applyAlignment="0" applyProtection="0">
      <alignment vertical="center"/>
    </xf>
    <xf numFmtId="0" fontId="101" fillId="2" borderId="0" applyNumberFormat="0" applyBorder="0" applyAlignment="0" applyProtection="0">
      <alignment vertical="center"/>
    </xf>
    <xf numFmtId="0" fontId="101" fillId="2" borderId="0" applyNumberFormat="0" applyBorder="0" applyAlignment="0" applyProtection="0">
      <alignment vertical="center"/>
    </xf>
    <xf numFmtId="0" fontId="101" fillId="2" borderId="0" applyNumberFormat="0" applyBorder="0" applyAlignment="0" applyProtection="0">
      <alignment vertical="center"/>
    </xf>
    <xf numFmtId="0" fontId="101" fillId="2" borderId="0" applyNumberFormat="0" applyBorder="0" applyAlignment="0" applyProtection="0">
      <alignment vertical="center"/>
    </xf>
    <xf numFmtId="0" fontId="101" fillId="10" borderId="0" applyNumberFormat="0" applyBorder="0" applyAlignment="0" applyProtection="0">
      <alignment vertical="center"/>
    </xf>
    <xf numFmtId="0" fontId="104" fillId="9" borderId="0" applyNumberFormat="0" applyBorder="0" applyAlignment="0" applyProtection="0">
      <alignment vertical="center"/>
    </xf>
    <xf numFmtId="0" fontId="103" fillId="21" borderId="0" applyNumberFormat="0" applyBorder="0" applyAlignment="0" applyProtection="0">
      <alignment vertical="center"/>
    </xf>
    <xf numFmtId="0" fontId="101" fillId="10" borderId="0" applyNumberFormat="0" applyBorder="0" applyAlignment="0" applyProtection="0">
      <alignment vertical="center"/>
    </xf>
    <xf numFmtId="0" fontId="101" fillId="7" borderId="0" applyNumberFormat="0" applyBorder="0" applyAlignment="0" applyProtection="0">
      <alignment vertical="center"/>
    </xf>
    <xf numFmtId="0" fontId="101" fillId="10" borderId="0" applyNumberFormat="0" applyBorder="0" applyAlignment="0" applyProtection="0">
      <alignment vertical="center"/>
    </xf>
    <xf numFmtId="0" fontId="101" fillId="10" borderId="0" applyNumberFormat="0" applyBorder="0" applyAlignment="0" applyProtection="0">
      <alignment vertical="center"/>
    </xf>
    <xf numFmtId="0" fontId="101" fillId="10" borderId="0" applyNumberFormat="0" applyBorder="0" applyAlignment="0" applyProtection="0">
      <alignment vertical="center"/>
    </xf>
    <xf numFmtId="0" fontId="60" fillId="0" borderId="0"/>
    <xf numFmtId="0" fontId="104" fillId="9" borderId="0" applyNumberFormat="0" applyBorder="0" applyAlignment="0" applyProtection="0">
      <alignment vertical="center"/>
    </xf>
    <xf numFmtId="0" fontId="101" fillId="10" borderId="0" applyNumberFormat="0" applyBorder="0" applyAlignment="0" applyProtection="0">
      <alignment vertical="center"/>
    </xf>
    <xf numFmtId="0" fontId="104" fillId="9" borderId="0" applyNumberFormat="0" applyBorder="0" applyAlignment="0" applyProtection="0">
      <alignment vertical="center"/>
    </xf>
    <xf numFmtId="0" fontId="103" fillId="21" borderId="0" applyNumberFormat="0" applyBorder="0" applyAlignment="0" applyProtection="0">
      <alignment vertical="center"/>
    </xf>
    <xf numFmtId="0" fontId="101" fillId="10" borderId="0" applyNumberFormat="0" applyBorder="0" applyAlignment="0" applyProtection="0">
      <alignment vertical="center"/>
    </xf>
    <xf numFmtId="0" fontId="104" fillId="9" borderId="0" applyNumberFormat="0" applyBorder="0" applyAlignment="0" applyProtection="0">
      <alignment vertical="center"/>
    </xf>
    <xf numFmtId="0" fontId="103" fillId="21" borderId="0" applyNumberFormat="0" applyBorder="0" applyAlignment="0" applyProtection="0">
      <alignment vertical="center"/>
    </xf>
    <xf numFmtId="0" fontId="101" fillId="10" borderId="0" applyNumberFormat="0" applyBorder="0" applyAlignment="0" applyProtection="0">
      <alignment vertical="center"/>
    </xf>
    <xf numFmtId="0" fontId="34" fillId="0" borderId="0">
      <alignment vertical="center"/>
    </xf>
    <xf numFmtId="0" fontId="104" fillId="9" borderId="0" applyNumberFormat="0" applyBorder="0" applyAlignment="0" applyProtection="0">
      <alignment vertical="center"/>
    </xf>
    <xf numFmtId="0" fontId="103" fillId="21" borderId="0" applyNumberFormat="0" applyBorder="0" applyAlignment="0" applyProtection="0">
      <alignment vertical="center"/>
    </xf>
    <xf numFmtId="0" fontId="101" fillId="10" borderId="0" applyNumberFormat="0" applyBorder="0" applyAlignment="0" applyProtection="0">
      <alignment vertical="center"/>
    </xf>
    <xf numFmtId="0" fontId="34" fillId="0" borderId="0">
      <alignment vertical="center"/>
    </xf>
    <xf numFmtId="0" fontId="104" fillId="9" borderId="0" applyNumberFormat="0" applyBorder="0" applyAlignment="0" applyProtection="0">
      <alignment vertical="center"/>
    </xf>
    <xf numFmtId="0" fontId="101" fillId="10" borderId="0" applyNumberFormat="0" applyBorder="0" applyAlignment="0" applyProtection="0">
      <alignment vertical="center"/>
    </xf>
    <xf numFmtId="0" fontId="104" fillId="9" borderId="0" applyNumberFormat="0" applyBorder="0" applyAlignment="0" applyProtection="0">
      <alignment vertical="center"/>
    </xf>
    <xf numFmtId="0" fontId="101" fillId="10" borderId="0" applyNumberFormat="0" applyBorder="0" applyAlignment="0" applyProtection="0">
      <alignment vertical="center"/>
    </xf>
    <xf numFmtId="0" fontId="104" fillId="9" borderId="0" applyNumberFormat="0" applyBorder="0" applyAlignment="0" applyProtection="0">
      <alignment vertical="center"/>
    </xf>
    <xf numFmtId="0" fontId="101" fillId="10" borderId="0" applyNumberFormat="0" applyBorder="0" applyAlignment="0" applyProtection="0">
      <alignment vertical="center"/>
    </xf>
    <xf numFmtId="0" fontId="101" fillId="10" borderId="0" applyNumberFormat="0" applyBorder="0" applyAlignment="0" applyProtection="0">
      <alignment vertical="center"/>
    </xf>
    <xf numFmtId="0" fontId="101" fillId="10" borderId="0" applyNumberFormat="0" applyBorder="0" applyAlignment="0" applyProtection="0">
      <alignment vertical="center"/>
    </xf>
    <xf numFmtId="0" fontId="101" fillId="10" borderId="0" applyNumberFormat="0" applyBorder="0" applyAlignment="0" applyProtection="0">
      <alignment vertical="center"/>
    </xf>
    <xf numFmtId="0" fontId="101" fillId="6" borderId="0" applyNumberFormat="0" applyBorder="0" applyAlignment="0" applyProtection="0">
      <alignment vertical="center"/>
    </xf>
    <xf numFmtId="0" fontId="101" fillId="6" borderId="0" applyNumberFormat="0" applyBorder="0" applyAlignment="0" applyProtection="0">
      <alignment vertical="center"/>
    </xf>
    <xf numFmtId="0" fontId="101" fillId="12" borderId="0" applyNumberFormat="0" applyBorder="0" applyAlignment="0" applyProtection="0">
      <alignment vertical="center"/>
    </xf>
    <xf numFmtId="0" fontId="101" fillId="6" borderId="0" applyNumberFormat="0" applyBorder="0" applyAlignment="0" applyProtection="0">
      <alignment vertical="center"/>
    </xf>
    <xf numFmtId="0" fontId="101" fillId="6" borderId="0" applyNumberFormat="0" applyBorder="0" applyAlignment="0" applyProtection="0">
      <alignment vertical="center"/>
    </xf>
    <xf numFmtId="0" fontId="101" fillId="6" borderId="0" applyNumberFormat="0" applyBorder="0" applyAlignment="0" applyProtection="0">
      <alignment vertical="center"/>
    </xf>
    <xf numFmtId="0" fontId="104" fillId="9" borderId="0" applyNumberFormat="0" applyBorder="0" applyAlignment="0" applyProtection="0">
      <alignment vertical="center"/>
    </xf>
    <xf numFmtId="0" fontId="101" fillId="6" borderId="0" applyNumberFormat="0" applyBorder="0" applyAlignment="0" applyProtection="0">
      <alignment vertical="center"/>
    </xf>
    <xf numFmtId="0" fontId="104" fillId="9" borderId="0" applyNumberFormat="0" applyBorder="0" applyAlignment="0" applyProtection="0">
      <alignment vertical="center"/>
    </xf>
    <xf numFmtId="0" fontId="101" fillId="6" borderId="0" applyNumberFormat="0" applyBorder="0" applyAlignment="0" applyProtection="0">
      <alignment vertical="center"/>
    </xf>
    <xf numFmtId="0" fontId="101" fillId="6" borderId="0" applyNumberFormat="0" applyBorder="0" applyAlignment="0" applyProtection="0">
      <alignment vertical="center"/>
    </xf>
    <xf numFmtId="0" fontId="101" fillId="3" borderId="0" applyNumberFormat="0" applyBorder="0" applyAlignment="0" applyProtection="0">
      <alignment vertical="center"/>
    </xf>
    <xf numFmtId="0" fontId="101" fillId="6" borderId="0" applyNumberFormat="0" applyBorder="0" applyAlignment="0" applyProtection="0">
      <alignment vertical="center"/>
    </xf>
    <xf numFmtId="0" fontId="101" fillId="3" borderId="0" applyNumberFormat="0" applyBorder="0" applyAlignment="0" applyProtection="0">
      <alignment vertical="center"/>
    </xf>
    <xf numFmtId="0" fontId="101" fillId="6" borderId="0" applyNumberFormat="0" applyBorder="0" applyAlignment="0" applyProtection="0">
      <alignment vertical="center"/>
    </xf>
    <xf numFmtId="0" fontId="101" fillId="3" borderId="0" applyNumberFormat="0" applyBorder="0" applyAlignment="0" applyProtection="0">
      <alignment vertical="center"/>
    </xf>
    <xf numFmtId="0" fontId="101" fillId="6" borderId="0" applyNumberFormat="0" applyBorder="0" applyAlignment="0" applyProtection="0">
      <alignment vertical="center"/>
    </xf>
    <xf numFmtId="0" fontId="101" fillId="6" borderId="0" applyNumberFormat="0" applyBorder="0" applyAlignment="0" applyProtection="0">
      <alignment vertical="center"/>
    </xf>
    <xf numFmtId="0" fontId="101" fillId="6" borderId="0" applyNumberFormat="0" applyBorder="0" applyAlignment="0" applyProtection="0">
      <alignment vertical="center"/>
    </xf>
    <xf numFmtId="0" fontId="101" fillId="6" borderId="0" applyNumberFormat="0" applyBorder="0" applyAlignment="0" applyProtection="0">
      <alignment vertical="center"/>
    </xf>
    <xf numFmtId="0" fontId="103" fillId="19" borderId="0" applyNumberFormat="0" applyBorder="0" applyAlignment="0" applyProtection="0">
      <alignment vertical="center"/>
    </xf>
    <xf numFmtId="0" fontId="101" fillId="3" borderId="0" applyNumberFormat="0" applyBorder="0" applyAlignment="0" applyProtection="0">
      <alignment vertical="center"/>
    </xf>
    <xf numFmtId="0" fontId="103" fillId="19" borderId="0" applyNumberFormat="0" applyBorder="0" applyAlignment="0" applyProtection="0">
      <alignment vertical="center"/>
    </xf>
    <xf numFmtId="0" fontId="101" fillId="3" borderId="0" applyNumberFormat="0" applyBorder="0" applyAlignment="0" applyProtection="0">
      <alignment vertical="center"/>
    </xf>
    <xf numFmtId="0" fontId="101" fillId="3" borderId="0" applyNumberFormat="0" applyBorder="0" applyAlignment="0" applyProtection="0">
      <alignment vertical="center"/>
    </xf>
    <xf numFmtId="0" fontId="101" fillId="3" borderId="0" applyNumberFormat="0" applyBorder="0" applyAlignment="0" applyProtection="0">
      <alignment vertical="center"/>
    </xf>
    <xf numFmtId="0" fontId="101" fillId="3" borderId="0" applyNumberFormat="0" applyBorder="0" applyAlignment="0" applyProtection="0">
      <alignment vertical="center"/>
    </xf>
    <xf numFmtId="0" fontId="103" fillId="19" borderId="0" applyNumberFormat="0" applyBorder="0" applyAlignment="0" applyProtection="0">
      <alignment vertical="center"/>
    </xf>
    <xf numFmtId="0" fontId="101" fillId="3" borderId="0" applyNumberFormat="0" applyBorder="0" applyAlignment="0" applyProtection="0">
      <alignment vertical="center"/>
    </xf>
    <xf numFmtId="0" fontId="60" fillId="0" borderId="0"/>
    <xf numFmtId="0" fontId="101" fillId="3" borderId="0" applyNumberFormat="0" applyBorder="0" applyAlignment="0" applyProtection="0">
      <alignment vertical="center"/>
    </xf>
    <xf numFmtId="0" fontId="60" fillId="0" borderId="0"/>
    <xf numFmtId="0" fontId="101" fillId="3" borderId="0" applyNumberFormat="0" applyBorder="0" applyAlignment="0" applyProtection="0">
      <alignment vertical="center"/>
    </xf>
    <xf numFmtId="0" fontId="101" fillId="3" borderId="0" applyNumberFormat="0" applyBorder="0" applyAlignment="0" applyProtection="0">
      <alignment vertical="center"/>
    </xf>
    <xf numFmtId="0" fontId="103" fillId="19" borderId="0" applyNumberFormat="0" applyBorder="0" applyAlignment="0" applyProtection="0">
      <alignment vertical="center"/>
    </xf>
    <xf numFmtId="0" fontId="101" fillId="3" borderId="0" applyNumberFormat="0" applyBorder="0" applyAlignment="0" applyProtection="0">
      <alignment vertical="center"/>
    </xf>
    <xf numFmtId="0" fontId="101" fillId="3" borderId="0" applyNumberFormat="0" applyBorder="0" applyAlignment="0" applyProtection="0">
      <alignment vertical="center"/>
    </xf>
    <xf numFmtId="0" fontId="104" fillId="9" borderId="0" applyNumberFormat="0" applyBorder="0" applyAlignment="0" applyProtection="0">
      <alignment vertical="center"/>
    </xf>
    <xf numFmtId="0" fontId="101" fillId="3" borderId="0" applyNumberFormat="0" applyBorder="0" applyAlignment="0" applyProtection="0">
      <alignment vertical="center"/>
    </xf>
    <xf numFmtId="0" fontId="104" fillId="9" borderId="0" applyNumberFormat="0" applyBorder="0" applyAlignment="0" applyProtection="0">
      <alignment vertical="center"/>
    </xf>
    <xf numFmtId="0" fontId="101" fillId="3" borderId="0" applyNumberFormat="0" applyBorder="0" applyAlignment="0" applyProtection="0">
      <alignment vertical="center"/>
    </xf>
    <xf numFmtId="0" fontId="60" fillId="0" borderId="0">
      <alignment vertical="center"/>
    </xf>
    <xf numFmtId="0" fontId="101" fillId="7" borderId="0" applyNumberFormat="0" applyBorder="0" applyAlignment="0" applyProtection="0">
      <alignment vertical="center"/>
    </xf>
    <xf numFmtId="0" fontId="101" fillId="7" borderId="0" applyNumberFormat="0" applyBorder="0" applyAlignment="0" applyProtection="0">
      <alignment vertical="center"/>
    </xf>
    <xf numFmtId="0" fontId="103" fillId="5" borderId="0" applyNumberFormat="0" applyBorder="0" applyAlignment="0" applyProtection="0">
      <alignment vertical="center"/>
    </xf>
    <xf numFmtId="0" fontId="101" fillId="12" borderId="0" applyNumberFormat="0" applyBorder="0" applyAlignment="0" applyProtection="0">
      <alignment vertical="center"/>
    </xf>
    <xf numFmtId="0" fontId="102" fillId="3" borderId="9" applyNumberFormat="0" applyAlignment="0" applyProtection="0">
      <alignment vertical="center"/>
    </xf>
    <xf numFmtId="0" fontId="101" fillId="7" borderId="0" applyNumberFormat="0" applyBorder="0" applyAlignment="0" applyProtection="0">
      <alignment vertical="center"/>
    </xf>
    <xf numFmtId="0" fontId="102" fillId="3" borderId="9" applyNumberFormat="0" applyAlignment="0" applyProtection="0">
      <alignment vertical="center"/>
    </xf>
    <xf numFmtId="0" fontId="104" fillId="9" borderId="0" applyNumberFormat="0" applyBorder="0" applyAlignment="0" applyProtection="0">
      <alignment vertical="center"/>
    </xf>
    <xf numFmtId="0" fontId="60" fillId="11" borderId="10" applyNumberFormat="0" applyFont="0" applyAlignment="0" applyProtection="0">
      <alignment vertical="center"/>
    </xf>
    <xf numFmtId="0" fontId="123" fillId="32" borderId="0" applyNumberFormat="0" applyBorder="0" applyAlignment="0" applyProtection="0">
      <alignment vertical="center"/>
    </xf>
    <xf numFmtId="0" fontId="104" fillId="9" borderId="0" applyNumberFormat="0" applyBorder="0" applyAlignment="0" applyProtection="0">
      <alignment vertical="center"/>
    </xf>
    <xf numFmtId="0" fontId="101" fillId="7" borderId="0" applyNumberFormat="0" applyBorder="0" applyAlignment="0" applyProtection="0">
      <alignment vertical="center"/>
    </xf>
    <xf numFmtId="0" fontId="102" fillId="3" borderId="9" applyNumberFormat="0" applyAlignment="0" applyProtection="0">
      <alignment vertical="center"/>
    </xf>
    <xf numFmtId="0" fontId="104" fillId="9" borderId="0" applyNumberFormat="0" applyBorder="0" applyAlignment="0" applyProtection="0">
      <alignment vertical="center"/>
    </xf>
    <xf numFmtId="0" fontId="101" fillId="7" borderId="0" applyNumberFormat="0" applyBorder="0" applyAlignment="0" applyProtection="0">
      <alignment vertical="center"/>
    </xf>
    <xf numFmtId="0" fontId="132" fillId="2" borderId="0" applyNumberFormat="0" applyBorder="0" applyAlignment="0" applyProtection="0">
      <alignment vertical="center"/>
    </xf>
    <xf numFmtId="0" fontId="101" fillId="12" borderId="0" applyNumberFormat="0" applyBorder="0" applyAlignment="0" applyProtection="0">
      <alignment vertical="center"/>
    </xf>
    <xf numFmtId="0" fontId="101" fillId="7" borderId="0" applyNumberFormat="0" applyBorder="0" applyAlignment="0" applyProtection="0">
      <alignment vertical="center"/>
    </xf>
    <xf numFmtId="0" fontId="102" fillId="3" borderId="9" applyNumberFormat="0" applyAlignment="0" applyProtection="0">
      <alignment vertical="center"/>
    </xf>
    <xf numFmtId="0" fontId="104" fillId="9" borderId="0" applyNumberFormat="0" applyBorder="0" applyAlignment="0" applyProtection="0">
      <alignment vertical="center"/>
    </xf>
    <xf numFmtId="0" fontId="101" fillId="7" borderId="0" applyNumberFormat="0" applyBorder="0" applyAlignment="0" applyProtection="0">
      <alignment vertical="center"/>
    </xf>
    <xf numFmtId="0" fontId="101" fillId="7" borderId="0" applyNumberFormat="0" applyBorder="0" applyAlignment="0" applyProtection="0">
      <alignment vertical="center"/>
    </xf>
    <xf numFmtId="0" fontId="101" fillId="7" borderId="0" applyNumberFormat="0" applyBorder="0" applyAlignment="0" applyProtection="0">
      <alignment vertical="center"/>
    </xf>
    <xf numFmtId="0" fontId="101" fillId="7" borderId="0" applyNumberFormat="0" applyBorder="0" applyAlignment="0" applyProtection="0">
      <alignment vertical="center"/>
    </xf>
    <xf numFmtId="0" fontId="115" fillId="0" borderId="19" applyNumberFormat="0" applyFill="0" applyAlignment="0" applyProtection="0">
      <alignment vertical="center"/>
    </xf>
    <xf numFmtId="0" fontId="101" fillId="7" borderId="0" applyNumberFormat="0" applyBorder="0" applyAlignment="0" applyProtection="0">
      <alignment vertical="center"/>
    </xf>
    <xf numFmtId="0" fontId="34" fillId="0" borderId="0">
      <alignment vertical="center"/>
    </xf>
    <xf numFmtId="0" fontId="101" fillId="7" borderId="0" applyNumberFormat="0" applyBorder="0" applyAlignment="0" applyProtection="0">
      <alignment vertical="center"/>
    </xf>
    <xf numFmtId="0" fontId="34" fillId="0" borderId="0">
      <alignment vertical="center"/>
    </xf>
    <xf numFmtId="0" fontId="101" fillId="7" borderId="0" applyNumberFormat="0" applyBorder="0" applyAlignment="0" applyProtection="0">
      <alignment vertical="center"/>
    </xf>
    <xf numFmtId="0" fontId="101" fillId="5" borderId="0" applyNumberFormat="0" applyBorder="0" applyAlignment="0" applyProtection="0">
      <alignment vertical="center"/>
    </xf>
    <xf numFmtId="0" fontId="102" fillId="3" borderId="9" applyNumberFormat="0" applyAlignment="0" applyProtection="0">
      <alignment vertical="center"/>
    </xf>
    <xf numFmtId="0" fontId="60" fillId="0" borderId="0">
      <alignment vertical="center"/>
    </xf>
    <xf numFmtId="0" fontId="104" fillId="9" borderId="0" applyNumberFormat="0" applyBorder="0" applyAlignment="0" applyProtection="0">
      <alignment vertical="center"/>
    </xf>
    <xf numFmtId="0" fontId="103" fillId="13" borderId="0" applyNumberFormat="0" applyBorder="0" applyAlignment="0" applyProtection="0">
      <alignment vertical="center"/>
    </xf>
    <xf numFmtId="0" fontId="101" fillId="5" borderId="0" applyNumberFormat="0" applyBorder="0" applyAlignment="0" applyProtection="0">
      <alignment vertical="center"/>
    </xf>
    <xf numFmtId="0" fontId="102" fillId="3" borderId="9" applyNumberFormat="0" applyAlignment="0" applyProtection="0">
      <alignment vertical="center"/>
    </xf>
    <xf numFmtId="0" fontId="104" fillId="9" borderId="0" applyNumberFormat="0" applyBorder="0" applyAlignment="0" applyProtection="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132" fillId="2" borderId="0" applyNumberFormat="0" applyBorder="0" applyAlignment="0" applyProtection="0">
      <alignment vertical="center"/>
    </xf>
    <xf numFmtId="0" fontId="103" fillId="19" borderId="0" applyNumberFormat="0" applyBorder="0" applyAlignment="0" applyProtection="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34" fillId="0" borderId="0">
      <alignment vertical="center"/>
    </xf>
    <xf numFmtId="0" fontId="101" fillId="5" borderId="0" applyNumberFormat="0" applyBorder="0" applyAlignment="0" applyProtection="0">
      <alignment vertical="center"/>
    </xf>
    <xf numFmtId="0" fontId="101" fillId="5" borderId="0" applyNumberFormat="0" applyBorder="0" applyAlignment="0" applyProtection="0">
      <alignment vertical="center"/>
    </xf>
    <xf numFmtId="0" fontId="60" fillId="11" borderId="10" applyNumberFormat="0" applyFont="0" applyAlignment="0" applyProtection="0">
      <alignment vertical="center"/>
    </xf>
    <xf numFmtId="0" fontId="101" fillId="8" borderId="0" applyNumberFormat="0" applyBorder="0" applyAlignment="0" applyProtection="0">
      <alignment vertical="center"/>
    </xf>
    <xf numFmtId="0" fontId="60" fillId="11" borderId="10" applyNumberFormat="0" applyFont="0" applyAlignment="0" applyProtection="0">
      <alignment vertical="center"/>
    </xf>
    <xf numFmtId="0" fontId="101" fillId="8" borderId="0" applyNumberFormat="0" applyBorder="0" applyAlignment="0" applyProtection="0">
      <alignment vertical="center"/>
    </xf>
    <xf numFmtId="0" fontId="103" fillId="15" borderId="0" applyNumberFormat="0" applyBorder="0" applyAlignment="0" applyProtection="0">
      <alignment vertical="center"/>
    </xf>
    <xf numFmtId="0" fontId="123" fillId="32" borderId="0" applyNumberFormat="0" applyBorder="0" applyAlignment="0" applyProtection="0">
      <alignment vertical="center"/>
    </xf>
    <xf numFmtId="0" fontId="101" fillId="8" borderId="0" applyNumberFormat="0" applyBorder="0" applyAlignment="0" applyProtection="0">
      <alignment vertical="center"/>
    </xf>
    <xf numFmtId="0" fontId="60" fillId="11" borderId="10" applyNumberFormat="0" applyFont="0" applyAlignment="0" applyProtection="0">
      <alignment vertical="center"/>
    </xf>
    <xf numFmtId="0" fontId="101" fillId="8" borderId="0" applyNumberFormat="0" applyBorder="0" applyAlignment="0" applyProtection="0">
      <alignment vertical="center"/>
    </xf>
    <xf numFmtId="0" fontId="101" fillId="8" borderId="0" applyNumberFormat="0" applyBorder="0" applyAlignment="0" applyProtection="0">
      <alignment vertical="center"/>
    </xf>
    <xf numFmtId="0" fontId="60" fillId="11" borderId="10" applyNumberFormat="0" applyFont="0" applyAlignment="0" applyProtection="0">
      <alignment vertical="center"/>
    </xf>
    <xf numFmtId="0" fontId="101" fillId="8" borderId="0" applyNumberFormat="0" applyBorder="0" applyAlignment="0" applyProtection="0">
      <alignment vertical="center"/>
    </xf>
    <xf numFmtId="0" fontId="101" fillId="8" borderId="0" applyNumberFormat="0" applyBorder="0" applyAlignment="0" applyProtection="0">
      <alignment vertical="center"/>
    </xf>
    <xf numFmtId="0" fontId="60" fillId="11" borderId="10" applyNumberFormat="0" applyFont="0" applyAlignment="0" applyProtection="0">
      <alignment vertical="center"/>
    </xf>
    <xf numFmtId="0" fontId="101" fillId="8" borderId="0" applyNumberFormat="0" applyBorder="0" applyAlignment="0" applyProtection="0">
      <alignment vertical="center"/>
    </xf>
    <xf numFmtId="0" fontId="123" fillId="32" borderId="0" applyNumberFormat="0" applyBorder="0" applyAlignment="0" applyProtection="0">
      <alignment vertical="center"/>
    </xf>
    <xf numFmtId="0" fontId="101" fillId="8" borderId="0" applyNumberFormat="0" applyBorder="0" applyAlignment="0" applyProtection="0">
      <alignment vertical="center"/>
    </xf>
    <xf numFmtId="0" fontId="123" fillId="32" borderId="0" applyNumberFormat="0" applyBorder="0" applyAlignment="0" applyProtection="0">
      <alignment vertical="center"/>
    </xf>
    <xf numFmtId="0" fontId="101" fillId="8" borderId="0" applyNumberFormat="0" applyBorder="0" applyAlignment="0" applyProtection="0">
      <alignment vertical="center"/>
    </xf>
    <xf numFmtId="0" fontId="123" fillId="32" borderId="0" applyNumberFormat="0" applyBorder="0" applyAlignment="0" applyProtection="0">
      <alignment vertical="center"/>
    </xf>
    <xf numFmtId="0" fontId="101" fillId="8" borderId="0" applyNumberFormat="0" applyBorder="0" applyAlignment="0" applyProtection="0">
      <alignment vertical="center"/>
    </xf>
    <xf numFmtId="0" fontId="123" fillId="32" borderId="0" applyNumberFormat="0" applyBorder="0" applyAlignment="0" applyProtection="0">
      <alignment vertical="center"/>
    </xf>
    <xf numFmtId="0" fontId="101" fillId="8" borderId="0" applyNumberFormat="0" applyBorder="0" applyAlignment="0" applyProtection="0">
      <alignment vertical="center"/>
    </xf>
    <xf numFmtId="0" fontId="123" fillId="32" borderId="0" applyNumberFormat="0" applyBorder="0" applyAlignment="0" applyProtection="0">
      <alignment vertical="center"/>
    </xf>
    <xf numFmtId="0" fontId="101" fillId="8" borderId="0" applyNumberFormat="0" applyBorder="0" applyAlignment="0" applyProtection="0">
      <alignment vertical="center"/>
    </xf>
    <xf numFmtId="0" fontId="123" fillId="32" borderId="0" applyNumberFormat="0" applyBorder="0" applyAlignment="0" applyProtection="0">
      <alignment vertical="center"/>
    </xf>
    <xf numFmtId="0" fontId="101" fillId="8" borderId="0" applyNumberFormat="0" applyBorder="0" applyAlignment="0" applyProtection="0">
      <alignment vertical="center"/>
    </xf>
    <xf numFmtId="0" fontId="123" fillId="32" borderId="0" applyNumberFormat="0" applyBorder="0" applyAlignment="0" applyProtection="0">
      <alignment vertical="center"/>
    </xf>
    <xf numFmtId="0" fontId="101" fillId="8" borderId="0" applyNumberFormat="0" applyBorder="0" applyAlignment="0" applyProtection="0">
      <alignment vertical="center"/>
    </xf>
    <xf numFmtId="0" fontId="34" fillId="0" borderId="0">
      <alignment vertical="center"/>
    </xf>
    <xf numFmtId="0" fontId="101" fillId="10" borderId="0" applyNumberFormat="0" applyBorder="0" applyAlignment="0" applyProtection="0">
      <alignment vertical="center"/>
    </xf>
    <xf numFmtId="0" fontId="103" fillId="13" borderId="0" applyNumberFormat="0" applyBorder="0" applyAlignment="0" applyProtection="0">
      <alignment vertical="center"/>
    </xf>
    <xf numFmtId="0" fontId="101" fillId="10" borderId="0" applyNumberFormat="0" applyBorder="0" applyAlignment="0" applyProtection="0">
      <alignment vertical="center"/>
    </xf>
    <xf numFmtId="0" fontId="101" fillId="10" borderId="0" applyNumberFormat="0" applyBorder="0" applyAlignment="0" applyProtection="0">
      <alignment vertical="center"/>
    </xf>
    <xf numFmtId="0" fontId="101" fillId="10" borderId="0" applyNumberFormat="0" applyBorder="0" applyAlignment="0" applyProtection="0">
      <alignment vertical="center"/>
    </xf>
    <xf numFmtId="0" fontId="123" fillId="32" borderId="0" applyNumberFormat="0" applyBorder="0" applyAlignment="0" applyProtection="0">
      <alignment vertical="center"/>
    </xf>
    <xf numFmtId="0" fontId="101" fillId="10" borderId="0" applyNumberFormat="0" applyBorder="0" applyAlignment="0" applyProtection="0">
      <alignment vertical="center"/>
    </xf>
    <xf numFmtId="0" fontId="101" fillId="10" borderId="0" applyNumberFormat="0" applyBorder="0" applyAlignment="0" applyProtection="0">
      <alignment vertical="center"/>
    </xf>
    <xf numFmtId="0" fontId="101" fillId="10" borderId="0" applyNumberFormat="0" applyBorder="0" applyAlignment="0" applyProtection="0">
      <alignment vertical="center"/>
    </xf>
    <xf numFmtId="0" fontId="104" fillId="9" borderId="0" applyNumberFormat="0" applyBorder="0" applyAlignment="0" applyProtection="0">
      <alignment vertical="center"/>
    </xf>
    <xf numFmtId="0" fontId="101" fillId="10" borderId="0" applyNumberFormat="0" applyBorder="0" applyAlignment="0" applyProtection="0">
      <alignment vertical="center"/>
    </xf>
    <xf numFmtId="0" fontId="104" fillId="9" borderId="0" applyNumberFormat="0" applyBorder="0" applyAlignment="0" applyProtection="0">
      <alignment vertical="center"/>
    </xf>
    <xf numFmtId="0" fontId="101" fillId="10" borderId="0" applyNumberFormat="0" applyBorder="0" applyAlignment="0" applyProtection="0">
      <alignment vertical="center"/>
    </xf>
    <xf numFmtId="0" fontId="101" fillId="10" borderId="0" applyNumberFormat="0" applyBorder="0" applyAlignment="0" applyProtection="0">
      <alignment vertical="center"/>
    </xf>
    <xf numFmtId="0" fontId="101" fillId="10" borderId="0" applyNumberFormat="0" applyBorder="0" applyAlignment="0" applyProtection="0">
      <alignment vertical="center"/>
    </xf>
    <xf numFmtId="0" fontId="132" fillId="2" borderId="0" applyNumberFormat="0" applyBorder="0" applyAlignment="0" applyProtection="0">
      <alignment vertical="center"/>
    </xf>
    <xf numFmtId="0" fontId="101" fillId="7" borderId="0" applyNumberFormat="0" applyBorder="0" applyAlignment="0" applyProtection="0">
      <alignment vertical="center"/>
    </xf>
    <xf numFmtId="0" fontId="132" fillId="2" borderId="0" applyNumberFormat="0" applyBorder="0" applyAlignment="0" applyProtection="0">
      <alignment vertical="center"/>
    </xf>
    <xf numFmtId="0" fontId="101" fillId="7" borderId="0" applyNumberFormat="0" applyBorder="0" applyAlignment="0" applyProtection="0">
      <alignment vertical="center"/>
    </xf>
    <xf numFmtId="0" fontId="103" fillId="19" borderId="0" applyNumberFormat="0" applyBorder="0" applyAlignment="0" applyProtection="0">
      <alignment vertical="center"/>
    </xf>
    <xf numFmtId="0" fontId="101" fillId="7" borderId="0" applyNumberFormat="0" applyBorder="0" applyAlignment="0" applyProtection="0">
      <alignment vertical="center"/>
    </xf>
    <xf numFmtId="0" fontId="101" fillId="7" borderId="0" applyNumberFormat="0" applyBorder="0" applyAlignment="0" applyProtection="0">
      <alignment vertical="center"/>
    </xf>
    <xf numFmtId="0" fontId="101" fillId="7" borderId="0" applyNumberFormat="0" applyBorder="0" applyAlignment="0" applyProtection="0">
      <alignment vertical="center"/>
    </xf>
    <xf numFmtId="0" fontId="132" fillId="2" borderId="0" applyNumberFormat="0" applyBorder="0" applyAlignment="0" applyProtection="0">
      <alignment vertical="center"/>
    </xf>
    <xf numFmtId="0" fontId="101" fillId="7" borderId="0" applyNumberFormat="0" applyBorder="0" applyAlignment="0" applyProtection="0">
      <alignment vertical="center"/>
    </xf>
    <xf numFmtId="0" fontId="101" fillId="7" borderId="0" applyNumberFormat="0" applyBorder="0" applyAlignment="0" applyProtection="0">
      <alignment vertical="center"/>
    </xf>
    <xf numFmtId="0" fontId="101" fillId="7" borderId="0" applyNumberFormat="0" applyBorder="0" applyAlignment="0" applyProtection="0">
      <alignment vertical="center"/>
    </xf>
    <xf numFmtId="0" fontId="101" fillId="7" borderId="0" applyNumberFormat="0" applyBorder="0" applyAlignment="0" applyProtection="0">
      <alignment vertical="center"/>
    </xf>
    <xf numFmtId="0" fontId="132" fillId="2" borderId="0" applyNumberFormat="0" applyBorder="0" applyAlignment="0" applyProtection="0">
      <alignment vertical="center"/>
    </xf>
    <xf numFmtId="0" fontId="101" fillId="7" borderId="0" applyNumberFormat="0" applyBorder="0" applyAlignment="0" applyProtection="0">
      <alignment vertical="center"/>
    </xf>
    <xf numFmtId="0" fontId="101" fillId="7" borderId="0" applyNumberFormat="0" applyBorder="0" applyAlignment="0" applyProtection="0">
      <alignment vertical="center"/>
    </xf>
    <xf numFmtId="0" fontId="34" fillId="0" borderId="0">
      <alignment vertical="center"/>
    </xf>
    <xf numFmtId="0" fontId="101" fillId="7" borderId="0" applyNumberFormat="0" applyBorder="0" applyAlignment="0" applyProtection="0">
      <alignment vertical="center"/>
    </xf>
    <xf numFmtId="0" fontId="101" fillId="7" borderId="0" applyNumberFormat="0" applyBorder="0" applyAlignment="0" applyProtection="0">
      <alignment vertical="center"/>
    </xf>
    <xf numFmtId="0" fontId="101" fillId="7" borderId="0" applyNumberFormat="0" applyBorder="0" applyAlignment="0" applyProtection="0">
      <alignment vertical="center"/>
    </xf>
    <xf numFmtId="0" fontId="101" fillId="7" borderId="0" applyNumberFormat="0" applyBorder="0" applyAlignment="0" applyProtection="0">
      <alignment vertical="center"/>
    </xf>
    <xf numFmtId="0" fontId="107" fillId="0" borderId="13" applyNumberFormat="0" applyFill="0" applyAlignment="0" applyProtection="0">
      <alignment vertical="center"/>
    </xf>
    <xf numFmtId="0" fontId="101" fillId="12" borderId="0" applyNumberFormat="0" applyBorder="0" applyAlignment="0" applyProtection="0">
      <alignment vertical="center"/>
    </xf>
    <xf numFmtId="0" fontId="101" fillId="12" borderId="0" applyNumberFormat="0" applyBorder="0" applyAlignment="0" applyProtection="0">
      <alignment vertical="center"/>
    </xf>
    <xf numFmtId="0" fontId="101" fillId="12" borderId="0" applyNumberFormat="0" applyBorder="0" applyAlignment="0" applyProtection="0">
      <alignment vertical="center"/>
    </xf>
    <xf numFmtId="0" fontId="104" fillId="9" borderId="0" applyNumberFormat="0" applyBorder="0" applyAlignment="0" applyProtection="0">
      <alignment vertical="center"/>
    </xf>
    <xf numFmtId="0" fontId="103" fillId="5" borderId="0" applyNumberFormat="0" applyBorder="0" applyAlignment="0" applyProtection="0">
      <alignment vertical="center"/>
    </xf>
    <xf numFmtId="0" fontId="101" fillId="12" borderId="0" applyNumberFormat="0" applyBorder="0" applyAlignment="0" applyProtection="0">
      <alignment vertical="center"/>
    </xf>
    <xf numFmtId="0" fontId="101" fillId="12" borderId="0" applyNumberFormat="0" applyBorder="0" applyAlignment="0" applyProtection="0">
      <alignment vertical="center"/>
    </xf>
    <xf numFmtId="0" fontId="101" fillId="12" borderId="0" applyNumberFormat="0" applyBorder="0" applyAlignment="0" applyProtection="0">
      <alignment vertical="center"/>
    </xf>
    <xf numFmtId="0" fontId="101" fillId="12" borderId="0" applyNumberFormat="0" applyBorder="0" applyAlignment="0" applyProtection="0">
      <alignment vertical="center"/>
    </xf>
    <xf numFmtId="0" fontId="101" fillId="12" borderId="0" applyNumberFormat="0" applyBorder="0" applyAlignment="0" applyProtection="0">
      <alignment vertical="center"/>
    </xf>
    <xf numFmtId="0" fontId="101" fillId="12" borderId="0" applyNumberFormat="0" applyBorder="0" applyAlignment="0" applyProtection="0">
      <alignment vertical="center"/>
    </xf>
    <xf numFmtId="0" fontId="101" fillId="12" borderId="0" applyNumberFormat="0" applyBorder="0" applyAlignment="0" applyProtection="0">
      <alignment vertical="center"/>
    </xf>
    <xf numFmtId="0" fontId="101" fillId="12" borderId="0" applyNumberFormat="0" applyBorder="0" applyAlignment="0" applyProtection="0">
      <alignment vertical="center"/>
    </xf>
    <xf numFmtId="0" fontId="101" fillId="12" borderId="0" applyNumberFormat="0" applyBorder="0" applyAlignment="0" applyProtection="0">
      <alignment vertical="center"/>
    </xf>
    <xf numFmtId="0" fontId="101" fillId="12" borderId="0" applyNumberFormat="0" applyBorder="0" applyAlignment="0" applyProtection="0">
      <alignment vertical="center"/>
    </xf>
    <xf numFmtId="0" fontId="130" fillId="45" borderId="22" applyNumberFormat="0" applyAlignment="0" applyProtection="0">
      <alignment vertical="center"/>
    </xf>
    <xf numFmtId="0" fontId="103" fillId="8" borderId="0" applyNumberFormat="0" applyBorder="0" applyAlignment="0" applyProtection="0">
      <alignment vertical="center"/>
    </xf>
    <xf numFmtId="0" fontId="131" fillId="37" borderId="23" applyNumberFormat="0" applyAlignment="0" applyProtection="0">
      <alignment vertical="center"/>
    </xf>
    <xf numFmtId="0" fontId="103" fillId="21" borderId="0" applyNumberFormat="0" applyBorder="0" applyAlignment="0" applyProtection="0">
      <alignment vertical="center"/>
    </xf>
    <xf numFmtId="0" fontId="103" fillId="13" borderId="0" applyNumberFormat="0" applyBorder="0" applyAlignment="0" applyProtection="0">
      <alignment vertical="center"/>
    </xf>
    <xf numFmtId="0" fontId="126" fillId="37" borderId="9" applyNumberFormat="0" applyAlignment="0" applyProtection="0">
      <alignment vertical="center"/>
    </xf>
    <xf numFmtId="0" fontId="103" fillId="21" borderId="0" applyNumberFormat="0" applyBorder="0" applyAlignment="0" applyProtection="0">
      <alignment vertical="center"/>
    </xf>
    <xf numFmtId="0" fontId="112" fillId="0" borderId="17" applyNumberFormat="0" applyFill="0" applyAlignment="0" applyProtection="0">
      <alignment vertical="center"/>
    </xf>
    <xf numFmtId="0" fontId="103" fillId="21" borderId="0" applyNumberFormat="0" applyBorder="0" applyAlignment="0" applyProtection="0">
      <alignment vertical="center"/>
    </xf>
    <xf numFmtId="0" fontId="103" fillId="21" borderId="0" applyNumberFormat="0" applyBorder="0" applyAlignment="0" applyProtection="0">
      <alignment vertical="center"/>
    </xf>
    <xf numFmtId="0" fontId="103" fillId="13" borderId="0" applyNumberFormat="0" applyBorder="0" applyAlignment="0" applyProtection="0">
      <alignment vertical="center"/>
    </xf>
    <xf numFmtId="0" fontId="103" fillId="21" borderId="0" applyNumberFormat="0" applyBorder="0" applyAlignment="0" applyProtection="0">
      <alignment vertical="center"/>
    </xf>
    <xf numFmtId="0" fontId="34" fillId="0" borderId="0">
      <alignment vertical="center"/>
    </xf>
    <xf numFmtId="0" fontId="103" fillId="13" borderId="0" applyNumberFormat="0" applyBorder="0" applyAlignment="0" applyProtection="0">
      <alignment vertical="center"/>
    </xf>
    <xf numFmtId="0" fontId="103" fillId="21" borderId="0" applyNumberFormat="0" applyBorder="0" applyAlignment="0" applyProtection="0">
      <alignment vertical="center"/>
    </xf>
    <xf numFmtId="0" fontId="60" fillId="0" borderId="0"/>
    <xf numFmtId="0" fontId="103" fillId="21" borderId="0" applyNumberFormat="0" applyBorder="0" applyAlignment="0" applyProtection="0">
      <alignment vertical="center"/>
    </xf>
    <xf numFmtId="0" fontId="103" fillId="21" borderId="0" applyNumberFormat="0" applyBorder="0" applyAlignment="0" applyProtection="0">
      <alignment vertical="center"/>
    </xf>
    <xf numFmtId="0" fontId="103" fillId="21" borderId="0" applyNumberFormat="0" applyBorder="0" applyAlignment="0" applyProtection="0">
      <alignment vertical="center"/>
    </xf>
    <xf numFmtId="0" fontId="104" fillId="9" borderId="0" applyNumberFormat="0" applyBorder="0" applyAlignment="0" applyProtection="0">
      <alignment vertical="center"/>
    </xf>
    <xf numFmtId="0" fontId="103" fillId="21" borderId="0" applyNumberFormat="0" applyBorder="0" applyAlignment="0" applyProtection="0">
      <alignment vertical="center"/>
    </xf>
    <xf numFmtId="0" fontId="103" fillId="21" borderId="0" applyNumberFormat="0" applyBorder="0" applyAlignment="0" applyProtection="0">
      <alignment vertical="center"/>
    </xf>
    <xf numFmtId="0" fontId="130" fillId="45" borderId="22" applyNumberFormat="0" applyAlignment="0" applyProtection="0">
      <alignment vertical="center"/>
    </xf>
    <xf numFmtId="0" fontId="103" fillId="8" borderId="0" applyNumberFormat="0" applyBorder="0" applyAlignment="0" applyProtection="0">
      <alignment vertical="center"/>
    </xf>
    <xf numFmtId="0" fontId="103" fillId="5" borderId="0" applyNumberFormat="0" applyBorder="0" applyAlignment="0" applyProtection="0">
      <alignment vertical="center"/>
    </xf>
    <xf numFmtId="0" fontId="103" fillId="5" borderId="0" applyNumberFormat="0" applyBorder="0" applyAlignment="0" applyProtection="0">
      <alignment vertical="center"/>
    </xf>
    <xf numFmtId="0" fontId="103" fillId="5" borderId="0" applyNumberFormat="0" applyBorder="0" applyAlignment="0" applyProtection="0">
      <alignment vertical="center"/>
    </xf>
    <xf numFmtId="0" fontId="103" fillId="8" borderId="0" applyNumberFormat="0" applyBorder="0" applyAlignment="0" applyProtection="0">
      <alignment vertical="center"/>
    </xf>
    <xf numFmtId="0" fontId="103" fillId="5" borderId="0" applyNumberFormat="0" applyBorder="0" applyAlignment="0" applyProtection="0">
      <alignment vertical="center"/>
    </xf>
    <xf numFmtId="0" fontId="103" fillId="8" borderId="0" applyNumberFormat="0" applyBorder="0" applyAlignment="0" applyProtection="0">
      <alignment vertical="center"/>
    </xf>
    <xf numFmtId="0" fontId="103" fillId="5" borderId="0" applyNumberFormat="0" applyBorder="0" applyAlignment="0" applyProtection="0">
      <alignment vertical="center"/>
    </xf>
    <xf numFmtId="0" fontId="103" fillId="8" borderId="0" applyNumberFormat="0" applyBorder="0" applyAlignment="0" applyProtection="0">
      <alignment vertical="center"/>
    </xf>
    <xf numFmtId="0" fontId="104" fillId="9" borderId="0" applyNumberFormat="0" applyBorder="0" applyAlignment="0" applyProtection="0">
      <alignment vertical="center"/>
    </xf>
    <xf numFmtId="0" fontId="103" fillId="5" borderId="0" applyNumberFormat="0" applyBorder="0" applyAlignment="0" applyProtection="0">
      <alignment vertical="center"/>
    </xf>
    <xf numFmtId="0" fontId="103" fillId="5" borderId="0" applyNumberFormat="0" applyBorder="0" applyAlignment="0" applyProtection="0">
      <alignment vertical="center"/>
    </xf>
    <xf numFmtId="0" fontId="130" fillId="45" borderId="22" applyNumberFormat="0" applyAlignment="0" applyProtection="0">
      <alignment vertical="center"/>
    </xf>
    <xf numFmtId="0" fontId="103" fillId="5" borderId="0" applyNumberFormat="0" applyBorder="0" applyAlignment="0" applyProtection="0">
      <alignment vertical="center"/>
    </xf>
    <xf numFmtId="0" fontId="103" fillId="5" borderId="0" applyNumberFormat="0" applyBorder="0" applyAlignment="0" applyProtection="0">
      <alignment vertical="center"/>
    </xf>
    <xf numFmtId="0" fontId="104" fillId="9" borderId="0" applyNumberFormat="0" applyBorder="0" applyAlignment="0" applyProtection="0">
      <alignment vertical="center"/>
    </xf>
    <xf numFmtId="41" fontId="60" fillId="0" borderId="0" applyFont="0" applyFill="0" applyBorder="0" applyAlignment="0" applyProtection="0"/>
    <xf numFmtId="0" fontId="103" fillId="5" borderId="0" applyNumberFormat="0" applyBorder="0" applyAlignment="0" applyProtection="0">
      <alignment vertical="center"/>
    </xf>
    <xf numFmtId="0" fontId="103" fillId="8" borderId="0" applyNumberFormat="0" applyBorder="0" applyAlignment="0" applyProtection="0">
      <alignment vertical="center"/>
    </xf>
    <xf numFmtId="0" fontId="103" fillId="8" borderId="0" applyNumberFormat="0" applyBorder="0" applyAlignment="0" applyProtection="0">
      <alignment vertical="center"/>
    </xf>
    <xf numFmtId="0" fontId="103" fillId="8" borderId="0" applyNumberFormat="0" applyBorder="0" applyAlignment="0" applyProtection="0">
      <alignment vertical="center"/>
    </xf>
    <xf numFmtId="0" fontId="103" fillId="8" borderId="0" applyNumberFormat="0" applyBorder="0" applyAlignment="0" applyProtection="0">
      <alignment vertical="center"/>
    </xf>
    <xf numFmtId="0" fontId="103" fillId="8" borderId="0" applyNumberFormat="0" applyBorder="0" applyAlignment="0" applyProtection="0">
      <alignment vertical="center"/>
    </xf>
    <xf numFmtId="0" fontId="130" fillId="45" borderId="22" applyNumberFormat="0" applyAlignment="0" applyProtection="0">
      <alignment vertical="center"/>
    </xf>
    <xf numFmtId="0" fontId="103" fillId="8" borderId="0" applyNumberFormat="0" applyBorder="0" applyAlignment="0" applyProtection="0">
      <alignment vertical="center"/>
    </xf>
    <xf numFmtId="0" fontId="130" fillId="45" borderId="22" applyNumberFormat="0" applyAlignment="0" applyProtection="0">
      <alignment vertical="center"/>
    </xf>
    <xf numFmtId="0" fontId="103" fillId="8" borderId="0" applyNumberFormat="0" applyBorder="0" applyAlignment="0" applyProtection="0">
      <alignment vertical="center"/>
    </xf>
    <xf numFmtId="0" fontId="103" fillId="19" borderId="0" applyNumberFormat="0" applyBorder="0" applyAlignment="0" applyProtection="0">
      <alignment vertical="center"/>
    </xf>
    <xf numFmtId="0" fontId="123" fillId="32" borderId="0" applyNumberFormat="0" applyBorder="0" applyAlignment="0" applyProtection="0">
      <alignment vertical="center"/>
    </xf>
    <xf numFmtId="0" fontId="103" fillId="15" borderId="0" applyNumberFormat="0" applyBorder="0" applyAlignment="0" applyProtection="0">
      <alignment vertical="center"/>
    </xf>
    <xf numFmtId="0" fontId="123" fillId="32" borderId="0" applyNumberFormat="0" applyBorder="0" applyAlignment="0" applyProtection="0">
      <alignment vertical="center"/>
    </xf>
    <xf numFmtId="0" fontId="103" fillId="15" borderId="0" applyNumberFormat="0" applyBorder="0" applyAlignment="0" applyProtection="0">
      <alignment vertical="center"/>
    </xf>
    <xf numFmtId="0" fontId="103" fillId="41" borderId="0" applyNumberFormat="0" applyBorder="0" applyAlignment="0" applyProtection="0">
      <alignment vertical="center"/>
    </xf>
    <xf numFmtId="0" fontId="115" fillId="0" borderId="19" applyNumberFormat="0" applyFill="0" applyAlignment="0" applyProtection="0">
      <alignment vertical="center"/>
    </xf>
    <xf numFmtId="0" fontId="103" fillId="15" borderId="0" applyNumberFormat="0" applyBorder="0" applyAlignment="0" applyProtection="0">
      <alignment vertical="center"/>
    </xf>
    <xf numFmtId="0" fontId="103" fillId="41" borderId="0" applyNumberFormat="0" applyBorder="0" applyAlignment="0" applyProtection="0">
      <alignment vertical="center"/>
    </xf>
    <xf numFmtId="0" fontId="115" fillId="0" borderId="19" applyNumberFormat="0" applyFill="0" applyAlignment="0" applyProtection="0">
      <alignment vertical="center"/>
    </xf>
    <xf numFmtId="0" fontId="103" fillId="15" borderId="0" applyNumberFormat="0" applyBorder="0" applyAlignment="0" applyProtection="0">
      <alignment vertical="center"/>
    </xf>
    <xf numFmtId="0" fontId="130" fillId="45" borderId="22" applyNumberFormat="0" applyAlignment="0" applyProtection="0">
      <alignment vertical="center"/>
    </xf>
    <xf numFmtId="0" fontId="103" fillId="15" borderId="0" applyNumberFormat="0" applyBorder="0" applyAlignment="0" applyProtection="0">
      <alignment vertical="center"/>
    </xf>
    <xf numFmtId="0" fontId="130" fillId="45" borderId="22" applyNumberFormat="0" applyAlignment="0" applyProtection="0">
      <alignment vertical="center"/>
    </xf>
    <xf numFmtId="0" fontId="103" fillId="15" borderId="0" applyNumberFormat="0" applyBorder="0" applyAlignment="0" applyProtection="0">
      <alignment vertical="center"/>
    </xf>
    <xf numFmtId="0" fontId="103" fillId="15" borderId="0" applyNumberFormat="0" applyBorder="0" applyAlignment="0" applyProtection="0">
      <alignment vertical="center"/>
    </xf>
    <xf numFmtId="0" fontId="123" fillId="32" borderId="0" applyNumberFormat="0" applyBorder="0" applyAlignment="0" applyProtection="0">
      <alignment vertical="center"/>
    </xf>
    <xf numFmtId="0" fontId="103" fillId="15" borderId="0" applyNumberFormat="0" applyBorder="0" applyAlignment="0" applyProtection="0">
      <alignment vertical="center"/>
    </xf>
    <xf numFmtId="0" fontId="103" fillId="15" borderId="0" applyNumberFormat="0" applyBorder="0" applyAlignment="0" applyProtection="0">
      <alignment vertical="center"/>
    </xf>
    <xf numFmtId="0" fontId="103" fillId="15" borderId="0" applyNumberFormat="0" applyBorder="0" applyAlignment="0" applyProtection="0">
      <alignment vertical="center"/>
    </xf>
    <xf numFmtId="0" fontId="103" fillId="13" borderId="0" applyNumberFormat="0" applyBorder="0" applyAlignment="0" applyProtection="0">
      <alignment vertical="center"/>
    </xf>
    <xf numFmtId="0" fontId="103" fillId="13" borderId="0" applyNumberFormat="0" applyBorder="0" applyAlignment="0" applyProtection="0">
      <alignment vertical="center"/>
    </xf>
    <xf numFmtId="0" fontId="103" fillId="13" borderId="0" applyNumberFormat="0" applyBorder="0" applyAlignment="0" applyProtection="0">
      <alignment vertical="center"/>
    </xf>
    <xf numFmtId="0" fontId="103" fillId="13" borderId="0" applyNumberFormat="0" applyBorder="0" applyAlignment="0" applyProtection="0">
      <alignment vertical="center"/>
    </xf>
    <xf numFmtId="43" fontId="60" fillId="0" borderId="0" applyFont="0" applyFill="0" applyBorder="0" applyAlignment="0" applyProtection="0"/>
    <xf numFmtId="0" fontId="60" fillId="0" borderId="0"/>
    <xf numFmtId="0" fontId="103" fillId="13" borderId="0" applyNumberFormat="0" applyBorder="0" applyAlignment="0" applyProtection="0">
      <alignment vertical="center"/>
    </xf>
    <xf numFmtId="0" fontId="102" fillId="3" borderId="9" applyNumberFormat="0" applyAlignment="0" applyProtection="0">
      <alignment vertical="center"/>
    </xf>
    <xf numFmtId="0" fontId="133" fillId="52" borderId="0" applyNumberFormat="0" applyBorder="0" applyAlignment="0" applyProtection="0">
      <alignment vertical="center"/>
    </xf>
    <xf numFmtId="0" fontId="103" fillId="13" borderId="0" applyNumberFormat="0" applyBorder="0" applyAlignment="0" applyProtection="0">
      <alignment vertical="center"/>
    </xf>
    <xf numFmtId="0" fontId="103" fillId="13" borderId="0" applyNumberFormat="0" applyBorder="0" applyAlignment="0" applyProtection="0">
      <alignment vertical="center"/>
    </xf>
    <xf numFmtId="0" fontId="112" fillId="0" borderId="0" applyNumberFormat="0" applyFill="0" applyBorder="0" applyAlignment="0" applyProtection="0">
      <alignment vertical="center"/>
    </xf>
    <xf numFmtId="0" fontId="103" fillId="13" borderId="0" applyNumberFormat="0" applyBorder="0" applyAlignment="0" applyProtection="0">
      <alignment vertical="center"/>
    </xf>
    <xf numFmtId="0" fontId="103" fillId="13" borderId="0" applyNumberFormat="0" applyBorder="0" applyAlignment="0" applyProtection="0">
      <alignment vertical="center"/>
    </xf>
    <xf numFmtId="0" fontId="102" fillId="3" borderId="9" applyNumberFormat="0" applyAlignment="0" applyProtection="0">
      <alignment vertical="center"/>
    </xf>
    <xf numFmtId="0" fontId="133" fillId="52" borderId="0" applyNumberFormat="0" applyBorder="0" applyAlignment="0" applyProtection="0">
      <alignment vertical="center"/>
    </xf>
    <xf numFmtId="0" fontId="103" fillId="19" borderId="0" applyNumberFormat="0" applyBorder="0" applyAlignment="0" applyProtection="0">
      <alignment vertical="center"/>
    </xf>
    <xf numFmtId="0" fontId="103" fillId="19" borderId="0" applyNumberFormat="0" applyBorder="0" applyAlignment="0" applyProtection="0">
      <alignment vertical="center"/>
    </xf>
    <xf numFmtId="0" fontId="103" fillId="19" borderId="0" applyNumberFormat="0" applyBorder="0" applyAlignment="0" applyProtection="0">
      <alignment vertical="center"/>
    </xf>
    <xf numFmtId="0" fontId="103" fillId="19" borderId="0" applyNumberFormat="0" applyBorder="0" applyAlignment="0" applyProtection="0">
      <alignment vertical="center"/>
    </xf>
    <xf numFmtId="0" fontId="103" fillId="19" borderId="0" applyNumberFormat="0" applyBorder="0" applyAlignment="0" applyProtection="0">
      <alignment vertical="center"/>
    </xf>
    <xf numFmtId="0" fontId="103" fillId="19" borderId="0" applyNumberFormat="0" applyBorder="0" applyAlignment="0" applyProtection="0">
      <alignment vertical="center"/>
    </xf>
    <xf numFmtId="9" fontId="60" fillId="0" borderId="0" applyFont="0" applyFill="0" applyBorder="0" applyAlignment="0" applyProtection="0"/>
    <xf numFmtId="0" fontId="107" fillId="0" borderId="13" applyNumberFormat="0" applyFill="0" applyAlignment="0" applyProtection="0">
      <alignment vertical="center"/>
    </xf>
    <xf numFmtId="0" fontId="107" fillId="0" borderId="13" applyNumberFormat="0" applyFill="0" applyAlignment="0" applyProtection="0">
      <alignment vertical="center"/>
    </xf>
    <xf numFmtId="0" fontId="107" fillId="0" borderId="13" applyNumberFormat="0" applyFill="0" applyAlignment="0" applyProtection="0">
      <alignment vertical="center"/>
    </xf>
    <xf numFmtId="0" fontId="60" fillId="0" borderId="0">
      <alignment vertical="center"/>
    </xf>
    <xf numFmtId="0" fontId="112" fillId="0" borderId="17" applyNumberFormat="0" applyFill="0" applyAlignment="0" applyProtection="0">
      <alignment vertical="center"/>
    </xf>
    <xf numFmtId="0" fontId="112" fillId="0" borderId="17" applyNumberFormat="0" applyFill="0" applyAlignment="0" applyProtection="0">
      <alignment vertical="center"/>
    </xf>
    <xf numFmtId="0" fontId="112" fillId="0" borderId="17" applyNumberFormat="0" applyFill="0" applyAlignment="0" applyProtection="0">
      <alignment vertical="center"/>
    </xf>
    <xf numFmtId="0" fontId="104" fillId="9" borderId="0" applyNumberFormat="0" applyBorder="0" applyAlignment="0" applyProtection="0">
      <alignment vertical="center"/>
    </xf>
    <xf numFmtId="0" fontId="112" fillId="0" borderId="0" applyNumberFormat="0" applyFill="0" applyBorder="0" applyAlignment="0" applyProtection="0">
      <alignment vertical="center"/>
    </xf>
    <xf numFmtId="0" fontId="104" fillId="9" borderId="0" applyNumberFormat="0" applyBorder="0" applyAlignment="0" applyProtection="0">
      <alignment vertical="center"/>
    </xf>
    <xf numFmtId="0" fontId="112" fillId="0" borderId="0" applyNumberFormat="0" applyFill="0" applyBorder="0" applyAlignment="0" applyProtection="0">
      <alignment vertical="center"/>
    </xf>
    <xf numFmtId="0" fontId="102" fillId="3" borderId="9" applyNumberFormat="0" applyAlignment="0" applyProtection="0">
      <alignment vertical="center"/>
    </xf>
    <xf numFmtId="0" fontId="133" fillId="52" borderId="0" applyNumberFormat="0" applyBorder="0" applyAlignment="0" applyProtection="0">
      <alignment vertical="center"/>
    </xf>
    <xf numFmtId="0" fontId="112"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34" fillId="0" borderId="0">
      <alignment vertical="center"/>
    </xf>
    <xf numFmtId="0" fontId="104" fillId="9" borderId="0" applyNumberFormat="0" applyBorder="0" applyAlignment="0" applyProtection="0">
      <alignment vertical="center"/>
    </xf>
    <xf numFmtId="0" fontId="60" fillId="0" borderId="0"/>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23" fillId="32"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60" fillId="11" borderId="10" applyNumberFormat="0" applyFont="0" applyAlignment="0" applyProtection="0">
      <alignment vertical="center"/>
    </xf>
    <xf numFmtId="0" fontId="132" fillId="2" borderId="0" applyNumberFormat="0" applyBorder="0" applyAlignment="0" applyProtection="0">
      <alignment vertical="center"/>
    </xf>
    <xf numFmtId="0" fontId="104" fillId="9" borderId="0" applyNumberFormat="0" applyBorder="0" applyAlignment="0" applyProtection="0">
      <alignment vertical="center"/>
    </xf>
    <xf numFmtId="0" fontId="60" fillId="11" borderId="10" applyNumberFormat="0" applyFont="0" applyAlignment="0" applyProtection="0">
      <alignment vertical="center"/>
    </xf>
    <xf numFmtId="0" fontId="132" fillId="2" borderId="0" applyNumberFormat="0" applyBorder="0" applyAlignment="0" applyProtection="0">
      <alignment vertical="center"/>
    </xf>
    <xf numFmtId="0" fontId="104" fillId="9" borderId="0" applyNumberFormat="0" applyBorder="0" applyAlignment="0" applyProtection="0">
      <alignment vertical="center"/>
    </xf>
    <xf numFmtId="0" fontId="60" fillId="0" borderId="0">
      <alignment vertical="center"/>
    </xf>
    <xf numFmtId="0" fontId="104" fillId="9" borderId="0" applyNumberFormat="0" applyBorder="0" applyAlignment="0" applyProtection="0">
      <alignment vertical="center"/>
    </xf>
    <xf numFmtId="0" fontId="60" fillId="11" borderId="10" applyNumberFormat="0" applyFont="0" applyAlignment="0" applyProtection="0">
      <alignment vertical="center"/>
    </xf>
    <xf numFmtId="0" fontId="104" fillId="9" borderId="0" applyNumberFormat="0" applyBorder="0" applyAlignment="0" applyProtection="0">
      <alignment vertical="center"/>
    </xf>
    <xf numFmtId="0" fontId="60" fillId="0" borderId="0">
      <alignment vertical="center"/>
    </xf>
    <xf numFmtId="0" fontId="60" fillId="11" borderId="10" applyNumberFormat="0" applyFont="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60" fillId="0" borderId="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2" fillId="3" borderId="9" applyNumberFormat="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2" fillId="3" borderId="9" applyNumberFormat="0" applyAlignment="0" applyProtection="0">
      <alignment vertical="center"/>
    </xf>
    <xf numFmtId="0" fontId="103" fillId="53" borderId="0" applyNumberFormat="0" applyBorder="0" applyAlignment="0" applyProtection="0">
      <alignment vertical="center"/>
    </xf>
    <xf numFmtId="0" fontId="104" fillId="9" borderId="0" applyNumberFormat="0" applyBorder="0" applyAlignment="0" applyProtection="0">
      <alignment vertical="center"/>
    </xf>
    <xf numFmtId="0" fontId="103" fillId="53" borderId="0" applyNumberFormat="0" applyBorder="0" applyAlignment="0" applyProtection="0">
      <alignment vertical="center"/>
    </xf>
    <xf numFmtId="0" fontId="104" fillId="9" borderId="0" applyNumberFormat="0" applyBorder="0" applyAlignment="0" applyProtection="0">
      <alignment vertical="center"/>
    </xf>
    <xf numFmtId="0" fontId="60" fillId="0" borderId="0">
      <alignment vertical="center"/>
    </xf>
    <xf numFmtId="0" fontId="130" fillId="45" borderId="22" applyNumberFormat="0" applyAlignment="0" applyProtection="0">
      <alignment vertical="center"/>
    </xf>
    <xf numFmtId="0" fontId="104" fillId="9" borderId="0" applyNumberFormat="0" applyBorder="0" applyAlignment="0" applyProtection="0">
      <alignment vertical="center"/>
    </xf>
    <xf numFmtId="0" fontId="130" fillId="45" borderId="22" applyNumberFormat="0" applyAlignment="0" applyProtection="0">
      <alignment vertical="center"/>
    </xf>
    <xf numFmtId="0" fontId="104" fillId="9" borderId="0" applyNumberFormat="0" applyBorder="0" applyAlignment="0" applyProtection="0">
      <alignment vertical="center"/>
    </xf>
    <xf numFmtId="0" fontId="99" fillId="0" borderId="0">
      <alignment vertical="center"/>
    </xf>
    <xf numFmtId="0" fontId="130" fillId="45" borderId="22" applyNumberFormat="0" applyAlignment="0" applyProtection="0">
      <alignment vertical="center"/>
    </xf>
    <xf numFmtId="0" fontId="104" fillId="9" borderId="0" applyNumberFormat="0" applyBorder="0" applyAlignment="0" applyProtection="0">
      <alignment vertical="center"/>
    </xf>
    <xf numFmtId="0" fontId="60" fillId="11" borderId="10" applyNumberFormat="0" applyFont="0" applyAlignment="0" applyProtection="0">
      <alignment vertical="center"/>
    </xf>
    <xf numFmtId="0" fontId="132" fillId="2" borderId="0" applyNumberFormat="0" applyBorder="0" applyAlignment="0" applyProtection="0">
      <alignment vertical="center"/>
    </xf>
    <xf numFmtId="0" fontId="60" fillId="0" borderId="0">
      <alignment vertical="center"/>
    </xf>
    <xf numFmtId="0" fontId="104" fillId="9" borderId="0" applyNumberFormat="0" applyBorder="0" applyAlignment="0" applyProtection="0">
      <alignment vertical="center"/>
    </xf>
    <xf numFmtId="0" fontId="60" fillId="0" borderId="0">
      <alignment vertical="center"/>
    </xf>
    <xf numFmtId="0" fontId="104" fillId="9" borderId="0" applyNumberFormat="0" applyBorder="0" applyAlignment="0" applyProtection="0">
      <alignment vertical="center"/>
    </xf>
    <xf numFmtId="0" fontId="130" fillId="45" borderId="22" applyNumberFormat="0" applyAlignment="0" applyProtection="0">
      <alignment vertical="center"/>
    </xf>
    <xf numFmtId="0" fontId="104" fillId="9" borderId="0" applyNumberFormat="0" applyBorder="0" applyAlignment="0" applyProtection="0">
      <alignment vertical="center"/>
    </xf>
    <xf numFmtId="0" fontId="130" fillId="45" borderId="22" applyNumberFormat="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04" fillId="9" borderId="0" applyNumberFormat="0" applyBorder="0" applyAlignment="0" applyProtection="0">
      <alignment vertical="center"/>
    </xf>
    <xf numFmtId="0" fontId="130" fillId="45" borderId="22" applyNumberFormat="0" applyAlignment="0" applyProtection="0">
      <alignment vertical="center"/>
    </xf>
    <xf numFmtId="0" fontId="104" fillId="9" borderId="0" applyNumberFormat="0" applyBorder="0" applyAlignment="0" applyProtection="0">
      <alignment vertical="center"/>
    </xf>
    <xf numFmtId="0" fontId="102" fillId="3" borderId="9" applyNumberFormat="0" applyAlignment="0" applyProtection="0">
      <alignment vertical="center"/>
    </xf>
    <xf numFmtId="0" fontId="133" fillId="52" borderId="0" applyNumberFormat="0" applyBorder="0" applyAlignment="0" applyProtection="0">
      <alignment vertical="center"/>
    </xf>
    <xf numFmtId="0" fontId="60" fillId="0" borderId="0">
      <alignment vertical="center"/>
    </xf>
    <xf numFmtId="0" fontId="133" fillId="52" borderId="0" applyNumberFormat="0" applyBorder="0" applyAlignment="0" applyProtection="0">
      <alignment vertical="center"/>
    </xf>
    <xf numFmtId="0" fontId="133" fillId="52" borderId="0" applyNumberFormat="0" applyBorder="0" applyAlignment="0" applyProtection="0">
      <alignment vertical="center"/>
    </xf>
    <xf numFmtId="0" fontId="133" fillId="52" borderId="0" applyNumberFormat="0" applyBorder="0" applyAlignment="0" applyProtection="0">
      <alignment vertical="center"/>
    </xf>
    <xf numFmtId="0" fontId="133" fillId="52" borderId="0" applyNumberFormat="0" applyBorder="0" applyAlignment="0" applyProtection="0">
      <alignment vertical="center"/>
    </xf>
    <xf numFmtId="0" fontId="133" fillId="52" borderId="0" applyNumberFormat="0" applyBorder="0" applyAlignment="0" applyProtection="0">
      <alignment vertical="center"/>
    </xf>
    <xf numFmtId="0" fontId="133" fillId="52" borderId="0" applyNumberFormat="0" applyBorder="0" applyAlignment="0" applyProtection="0">
      <alignment vertical="center"/>
    </xf>
    <xf numFmtId="0" fontId="60" fillId="0" borderId="0">
      <alignment vertical="center"/>
    </xf>
    <xf numFmtId="0" fontId="60" fillId="0" borderId="0">
      <alignment vertical="center"/>
    </xf>
    <xf numFmtId="0" fontId="60" fillId="0" borderId="0">
      <alignment vertical="center"/>
    </xf>
    <xf numFmtId="0" fontId="99" fillId="0" borderId="0">
      <alignment vertical="center"/>
    </xf>
    <xf numFmtId="0" fontId="60" fillId="0" borderId="0"/>
    <xf numFmtId="0" fontId="60" fillId="0" borderId="0"/>
    <xf numFmtId="0" fontId="60" fillId="0" borderId="0"/>
    <xf numFmtId="0" fontId="34" fillId="0" borderId="0">
      <alignment vertical="center"/>
    </xf>
    <xf numFmtId="0" fontId="60" fillId="0" borderId="0"/>
    <xf numFmtId="0" fontId="34" fillId="0" borderId="0">
      <alignment vertical="center"/>
    </xf>
    <xf numFmtId="0" fontId="60" fillId="0" borderId="0"/>
    <xf numFmtId="0" fontId="34" fillId="0" borderId="0">
      <alignment vertical="center"/>
    </xf>
    <xf numFmtId="0" fontId="131" fillId="37" borderId="23" applyNumberFormat="0" applyAlignment="0" applyProtection="0">
      <alignment vertical="center"/>
    </xf>
    <xf numFmtId="0" fontId="123" fillId="32" borderId="0" applyNumberFormat="0" applyBorder="0" applyAlignment="0" applyProtection="0">
      <alignment vertical="center"/>
    </xf>
    <xf numFmtId="0" fontId="60" fillId="0" borderId="0">
      <alignment vertical="center"/>
    </xf>
    <xf numFmtId="0" fontId="60" fillId="0" borderId="0">
      <alignment vertical="center"/>
    </xf>
    <xf numFmtId="0" fontId="60" fillId="0" borderId="0">
      <alignment vertical="center"/>
    </xf>
    <xf numFmtId="0" fontId="34" fillId="0" borderId="0">
      <alignment vertical="center"/>
    </xf>
    <xf numFmtId="0" fontId="60" fillId="0" borderId="0">
      <alignment vertical="center"/>
    </xf>
    <xf numFmtId="0" fontId="34" fillId="0" borderId="0">
      <alignment vertical="center"/>
    </xf>
    <xf numFmtId="0" fontId="60" fillId="0" borderId="0">
      <alignment vertical="center"/>
    </xf>
    <xf numFmtId="0" fontId="103" fillId="54" borderId="0" applyNumberFormat="0" applyBorder="0" applyAlignment="0" applyProtection="0">
      <alignment vertical="center"/>
    </xf>
    <xf numFmtId="0" fontId="60" fillId="0" borderId="0">
      <alignment vertical="center"/>
    </xf>
    <xf numFmtId="0" fontId="123" fillId="32" borderId="0" applyNumberFormat="0" applyBorder="0" applyAlignment="0" applyProtection="0">
      <alignment vertical="center"/>
    </xf>
    <xf numFmtId="0" fontId="34" fillId="0" borderId="0">
      <alignment vertical="center"/>
    </xf>
    <xf numFmtId="0" fontId="34"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34" fillId="0" borderId="0">
      <alignment vertical="center"/>
    </xf>
    <xf numFmtId="0" fontId="60" fillId="0" borderId="0">
      <alignment vertical="center"/>
    </xf>
    <xf numFmtId="0" fontId="34" fillId="0" borderId="0">
      <alignment vertical="center"/>
    </xf>
    <xf numFmtId="0" fontId="60" fillId="0" borderId="0">
      <alignment vertical="center"/>
    </xf>
    <xf numFmtId="0" fontId="60" fillId="0" borderId="0">
      <alignment vertical="center"/>
    </xf>
    <xf numFmtId="0" fontId="34" fillId="0" borderId="0">
      <alignment vertical="center"/>
    </xf>
    <xf numFmtId="0" fontId="60" fillId="0" borderId="0">
      <alignment vertical="center"/>
    </xf>
    <xf numFmtId="0" fontId="60" fillId="0" borderId="0">
      <alignment vertical="center"/>
    </xf>
    <xf numFmtId="0" fontId="34" fillId="0" borderId="0">
      <alignment vertical="center"/>
    </xf>
    <xf numFmtId="0" fontId="131" fillId="37" borderId="23"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xf numFmtId="0" fontId="131" fillId="37" borderId="23" applyNumberFormat="0" applyAlignment="0" applyProtection="0">
      <alignment vertical="center"/>
    </xf>
    <xf numFmtId="0" fontId="34" fillId="0" borderId="0"/>
    <xf numFmtId="0" fontId="131" fillId="37" borderId="23" applyNumberFormat="0" applyAlignment="0" applyProtection="0">
      <alignment vertical="center"/>
    </xf>
    <xf numFmtId="0" fontId="99" fillId="0" borderId="0"/>
    <xf numFmtId="0" fontId="131" fillId="37" borderId="23" applyNumberFormat="0" applyAlignment="0" applyProtection="0">
      <alignment vertical="center"/>
    </xf>
    <xf numFmtId="0" fontId="99" fillId="0" borderId="0"/>
    <xf numFmtId="0" fontId="99" fillId="0" borderId="0"/>
    <xf numFmtId="0" fontId="99" fillId="0" borderId="0"/>
    <xf numFmtId="0" fontId="99" fillId="0" borderId="0"/>
    <xf numFmtId="0" fontId="101" fillId="0" borderId="0">
      <alignment vertical="center"/>
    </xf>
    <xf numFmtId="0" fontId="60" fillId="0" borderId="0"/>
    <xf numFmtId="0" fontId="131" fillId="37" borderId="23" applyNumberFormat="0" applyAlignment="0" applyProtection="0">
      <alignment vertical="center"/>
    </xf>
    <xf numFmtId="0" fontId="60" fillId="0" borderId="0"/>
    <xf numFmtId="0" fontId="130" fillId="45" borderId="22" applyNumberFormat="0" applyAlignment="0" applyProtection="0">
      <alignment vertical="center"/>
    </xf>
    <xf numFmtId="0" fontId="60" fillId="0" borderId="0"/>
    <xf numFmtId="0" fontId="102" fillId="3" borderId="9" applyNumberFormat="0" applyAlignment="0" applyProtection="0">
      <alignment vertical="center"/>
    </xf>
    <xf numFmtId="0" fontId="130" fillId="45" borderId="22" applyNumberFormat="0" applyAlignment="0" applyProtection="0">
      <alignment vertical="center"/>
    </xf>
    <xf numFmtId="0" fontId="34" fillId="0" borderId="0">
      <alignment vertical="center"/>
    </xf>
    <xf numFmtId="0" fontId="3" fillId="0" borderId="0">
      <alignment vertical="center"/>
    </xf>
    <xf numFmtId="0" fontId="60" fillId="0" borderId="0"/>
    <xf numFmtId="0" fontId="60" fillId="0" borderId="0"/>
    <xf numFmtId="0" fontId="60" fillId="0" borderId="0"/>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xf numFmtId="0" fontId="60" fillId="0" borderId="0"/>
    <xf numFmtId="0" fontId="130" fillId="45" borderId="22" applyNumberFormat="0" applyAlignment="0" applyProtection="0">
      <alignment vertical="center"/>
    </xf>
    <xf numFmtId="0" fontId="60" fillId="0" borderId="0"/>
    <xf numFmtId="0" fontId="60" fillId="0" borderId="0"/>
    <xf numFmtId="0" fontId="60" fillId="0" borderId="0"/>
    <xf numFmtId="0" fontId="34" fillId="0" borderId="0">
      <alignment vertical="center"/>
    </xf>
    <xf numFmtId="0" fontId="60" fillId="0" borderId="0"/>
    <xf numFmtId="0" fontId="60" fillId="0" borderId="0"/>
    <xf numFmtId="0" fontId="60" fillId="0" borderId="0"/>
    <xf numFmtId="0" fontId="132" fillId="2" borderId="0" applyNumberFormat="0" applyBorder="0" applyAlignment="0" applyProtection="0">
      <alignment vertical="center"/>
    </xf>
    <xf numFmtId="0" fontId="60" fillId="0" borderId="0"/>
    <xf numFmtId="0" fontId="34" fillId="0" borderId="0">
      <alignment vertical="center"/>
    </xf>
    <xf numFmtId="0" fontId="32" fillId="0" borderId="0"/>
    <xf numFmtId="0" fontId="60" fillId="0" borderId="0">
      <alignment vertical="center"/>
    </xf>
    <xf numFmtId="0" fontId="3" fillId="0" borderId="0">
      <alignment vertical="center"/>
    </xf>
    <xf numFmtId="0" fontId="3" fillId="0" borderId="0">
      <alignment vertical="center"/>
    </xf>
    <xf numFmtId="0" fontId="132" fillId="2" borderId="0" applyNumberFormat="0" applyBorder="0" applyAlignment="0" applyProtection="0">
      <alignment vertical="center"/>
    </xf>
    <xf numFmtId="0" fontId="60" fillId="0" borderId="0"/>
    <xf numFmtId="0" fontId="60" fillId="0" borderId="0"/>
    <xf numFmtId="0" fontId="132" fillId="2" borderId="0" applyNumberFormat="0" applyBorder="0" applyAlignment="0" applyProtection="0">
      <alignment vertical="center"/>
    </xf>
    <xf numFmtId="0" fontId="62" fillId="0" borderId="0"/>
    <xf numFmtId="0" fontId="62" fillId="0" borderId="0"/>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60" fillId="11" borderId="10" applyNumberFormat="0" applyFont="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60" fillId="11" borderId="10" applyNumberFormat="0" applyFont="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132" fillId="2" borderId="0" applyNumberFormat="0" applyBorder="0" applyAlignment="0" applyProtection="0">
      <alignment vertical="center"/>
    </xf>
    <xf numFmtId="0" fontId="60" fillId="11" borderId="10" applyNumberFormat="0" applyFont="0" applyAlignment="0" applyProtection="0">
      <alignment vertical="center"/>
    </xf>
    <xf numFmtId="0" fontId="132" fillId="2" borderId="0" applyNumberFormat="0" applyBorder="0" applyAlignment="0" applyProtection="0">
      <alignment vertical="center"/>
    </xf>
    <xf numFmtId="0" fontId="60" fillId="11" borderId="10" applyNumberFormat="0" applyFont="0" applyAlignment="0" applyProtection="0">
      <alignment vertical="center"/>
    </xf>
    <xf numFmtId="0" fontId="132" fillId="2" borderId="0" applyNumberFormat="0" applyBorder="0" applyAlignment="0" applyProtection="0">
      <alignment vertical="center"/>
    </xf>
    <xf numFmtId="0" fontId="102" fillId="3" borderId="9" applyNumberFormat="0" applyAlignment="0" applyProtection="0">
      <alignment vertical="center"/>
    </xf>
    <xf numFmtId="0" fontId="132" fillId="2" borderId="0" applyNumberFormat="0" applyBorder="0" applyAlignment="0" applyProtection="0">
      <alignment vertical="center"/>
    </xf>
    <xf numFmtId="0" fontId="134" fillId="55" borderId="0" applyNumberFormat="0" applyBorder="0" applyAlignment="0" applyProtection="0">
      <alignment vertical="center"/>
    </xf>
    <xf numFmtId="0" fontId="134" fillId="55" borderId="0" applyNumberFormat="0" applyBorder="0" applyAlignment="0" applyProtection="0">
      <alignment vertical="center"/>
    </xf>
    <xf numFmtId="0" fontId="134" fillId="55" borderId="0" applyNumberFormat="0" applyBorder="0" applyAlignment="0" applyProtection="0">
      <alignment vertical="center"/>
    </xf>
    <xf numFmtId="0" fontId="134" fillId="55" borderId="0" applyNumberFormat="0" applyBorder="0" applyAlignment="0" applyProtection="0">
      <alignment vertical="center"/>
    </xf>
    <xf numFmtId="0" fontId="126" fillId="37" borderId="9" applyNumberFormat="0" applyAlignment="0" applyProtection="0">
      <alignment vertical="center"/>
    </xf>
    <xf numFmtId="0" fontId="134" fillId="55" borderId="0" applyNumberFormat="0" applyBorder="0" applyAlignment="0" applyProtection="0">
      <alignment vertical="center"/>
    </xf>
    <xf numFmtId="0" fontId="126" fillId="37" borderId="9" applyNumberFormat="0" applyAlignment="0" applyProtection="0">
      <alignment vertical="center"/>
    </xf>
    <xf numFmtId="0" fontId="134" fillId="55" borderId="0" applyNumberFormat="0" applyBorder="0" applyAlignment="0" applyProtection="0">
      <alignment vertical="center"/>
    </xf>
    <xf numFmtId="0" fontId="126" fillId="37" borderId="9" applyNumberFormat="0" applyAlignment="0" applyProtection="0">
      <alignment vertical="center"/>
    </xf>
    <xf numFmtId="0" fontId="134" fillId="55" borderId="0" applyNumberFormat="0" applyBorder="0" applyAlignment="0" applyProtection="0">
      <alignment vertical="center"/>
    </xf>
    <xf numFmtId="0" fontId="126" fillId="37" borderId="9" applyNumberFormat="0" applyAlignment="0" applyProtection="0">
      <alignment vertical="center"/>
    </xf>
    <xf numFmtId="0" fontId="134" fillId="55" borderId="0" applyNumberFormat="0" applyBorder="0" applyAlignment="0" applyProtection="0">
      <alignment vertical="center"/>
    </xf>
    <xf numFmtId="0" fontId="134" fillId="55" borderId="0" applyNumberFormat="0" applyBorder="0" applyAlignment="0" applyProtection="0">
      <alignment vertical="center"/>
    </xf>
    <xf numFmtId="0" fontId="102" fillId="3" borderId="9" applyNumberFormat="0" applyAlignment="0" applyProtection="0">
      <alignment vertical="center"/>
    </xf>
    <xf numFmtId="0" fontId="134" fillId="55" borderId="0" applyNumberFormat="0" applyBorder="0" applyAlignment="0" applyProtection="0">
      <alignment vertical="center"/>
    </xf>
    <xf numFmtId="0" fontId="135" fillId="0" borderId="24" applyNumberFormat="0" applyFill="0" applyAlignment="0" applyProtection="0">
      <alignment vertical="center"/>
    </xf>
    <xf numFmtId="0" fontId="103" fillId="15" borderId="0" applyNumberFormat="0" applyBorder="0" applyAlignment="0" applyProtection="0">
      <alignment vertical="center"/>
    </xf>
    <xf numFmtId="0" fontId="135" fillId="0" borderId="24" applyNumberFormat="0" applyFill="0" applyAlignment="0" applyProtection="0">
      <alignment vertical="center"/>
    </xf>
    <xf numFmtId="0" fontId="135" fillId="0" borderId="24" applyNumberFormat="0" applyFill="0" applyAlignment="0" applyProtection="0">
      <alignment vertical="center"/>
    </xf>
    <xf numFmtId="0" fontId="135" fillId="0" borderId="24" applyNumberFormat="0" applyFill="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03" fillId="13" borderId="0" applyNumberFormat="0" applyBorder="0" applyAlignment="0" applyProtection="0">
      <alignment vertical="center"/>
    </xf>
    <xf numFmtId="0" fontId="126" fillId="37" borderId="9" applyNumberFormat="0" applyAlignment="0" applyProtection="0">
      <alignment vertical="center"/>
    </xf>
    <xf numFmtId="0" fontId="103" fillId="13" borderId="0" applyNumberFormat="0" applyBorder="0" applyAlignment="0" applyProtection="0">
      <alignment vertical="center"/>
    </xf>
    <xf numFmtId="0" fontId="126" fillId="37" borderId="9" applyNumberFormat="0" applyAlignment="0" applyProtection="0">
      <alignment vertical="center"/>
    </xf>
    <xf numFmtId="0" fontId="103" fillId="13" borderId="0" applyNumberFormat="0" applyBorder="0" applyAlignment="0" applyProtection="0">
      <alignment vertical="center"/>
    </xf>
    <xf numFmtId="0" fontId="126" fillId="37" borderId="9" applyNumberFormat="0" applyAlignment="0" applyProtection="0">
      <alignment vertical="center"/>
    </xf>
    <xf numFmtId="0" fontId="103" fillId="13" borderId="0" applyNumberFormat="0" applyBorder="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30" fillId="45" borderId="22" applyNumberFormat="0" applyAlignment="0" applyProtection="0">
      <alignment vertical="center"/>
    </xf>
    <xf numFmtId="0" fontId="126" fillId="37" borderId="9" applyNumberFormat="0" applyAlignment="0" applyProtection="0">
      <alignment vertical="center"/>
    </xf>
    <xf numFmtId="0" fontId="130" fillId="45" borderId="22" applyNumberFormat="0" applyAlignment="0" applyProtection="0">
      <alignment vertical="center"/>
    </xf>
    <xf numFmtId="0" fontId="126" fillId="37" borderId="9" applyNumberFormat="0" applyAlignment="0" applyProtection="0">
      <alignment vertical="center"/>
    </xf>
    <xf numFmtId="0" fontId="130" fillId="45" borderId="22"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31" fillId="37" borderId="23" applyNumberFormat="0" applyAlignment="0" applyProtection="0">
      <alignment vertical="center"/>
    </xf>
    <xf numFmtId="0" fontId="126" fillId="37" borderId="9" applyNumberFormat="0" applyAlignment="0" applyProtection="0">
      <alignment vertical="center"/>
    </xf>
    <xf numFmtId="0" fontId="131" fillId="37" borderId="23" applyNumberFormat="0" applyAlignment="0" applyProtection="0">
      <alignment vertical="center"/>
    </xf>
    <xf numFmtId="0" fontId="126" fillId="37" borderId="9" applyNumberFormat="0" applyAlignment="0" applyProtection="0">
      <alignment vertical="center"/>
    </xf>
    <xf numFmtId="0" fontId="131" fillId="37" borderId="23" applyNumberFormat="0" applyAlignment="0" applyProtection="0">
      <alignment vertical="center"/>
    </xf>
    <xf numFmtId="0" fontId="126" fillId="37" borderId="9" applyNumberFormat="0" applyAlignment="0" applyProtection="0">
      <alignment vertical="center"/>
    </xf>
    <xf numFmtId="0" fontId="126" fillId="37" borderId="9"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23" fillId="32" borderId="0" applyNumberFormat="0" applyBorder="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02" fillId="3" borderId="9" applyNumberFormat="0" applyAlignment="0" applyProtection="0">
      <alignment vertical="center"/>
    </xf>
    <xf numFmtId="0" fontId="130" fillId="45" borderId="22" applyNumberFormat="0" applyAlignment="0" applyProtection="0">
      <alignment vertical="center"/>
    </xf>
    <xf numFmtId="0" fontId="102" fillId="3" borderId="9" applyNumberFormat="0" applyAlignment="0" applyProtection="0">
      <alignment vertical="center"/>
    </xf>
    <xf numFmtId="0" fontId="130" fillId="45" borderId="22" applyNumberFormat="0" applyAlignment="0" applyProtection="0">
      <alignment vertical="center"/>
    </xf>
    <xf numFmtId="0" fontId="102" fillId="3" borderId="9" applyNumberFormat="0" applyAlignment="0" applyProtection="0">
      <alignment vertical="center"/>
    </xf>
    <xf numFmtId="41" fontId="60" fillId="0" borderId="0" applyFont="0" applyFill="0" applyBorder="0" applyAlignment="0" applyProtection="0"/>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1" fillId="37" borderId="23"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60" fillId="11" borderId="10" applyNumberFormat="0" applyFont="0" applyAlignment="0" applyProtection="0">
      <alignment vertical="center"/>
    </xf>
    <xf numFmtId="0" fontId="123" fillId="32" borderId="0" applyNumberFormat="0" applyBorder="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02" fillId="3" borderId="9"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0" fillId="45" borderId="22" applyNumberFormat="0" applyAlignment="0" applyProtection="0">
      <alignment vertical="center"/>
    </xf>
    <xf numFmtId="0" fontId="136" fillId="0" borderId="0" applyNumberFormat="0" applyFill="0" applyBorder="0" applyAlignment="0" applyProtection="0">
      <alignment vertical="center"/>
    </xf>
    <xf numFmtId="0" fontId="136" fillId="0" borderId="0" applyNumberFormat="0" applyFill="0" applyBorder="0" applyAlignment="0" applyProtection="0">
      <alignment vertical="center"/>
    </xf>
    <xf numFmtId="0" fontId="136" fillId="0" borderId="0" applyNumberFormat="0" applyFill="0" applyBorder="0" applyAlignment="0" applyProtection="0">
      <alignment vertical="center"/>
    </xf>
    <xf numFmtId="0" fontId="136" fillId="0" borderId="0" applyNumberFormat="0" applyFill="0" applyBorder="0" applyAlignment="0" applyProtection="0">
      <alignment vertical="center"/>
    </xf>
    <xf numFmtId="0" fontId="102" fillId="3" borderId="9" applyNumberFormat="0" applyAlignment="0" applyProtection="0">
      <alignment vertical="center"/>
    </xf>
    <xf numFmtId="0" fontId="137" fillId="0" borderId="0" applyNumberFormat="0" applyFill="0" applyBorder="0" applyAlignment="0" applyProtection="0">
      <alignment vertical="center"/>
    </xf>
    <xf numFmtId="0" fontId="137" fillId="0" borderId="0" applyNumberFormat="0" applyFill="0" applyBorder="0" applyAlignment="0" applyProtection="0">
      <alignment vertical="center"/>
    </xf>
    <xf numFmtId="0" fontId="137" fillId="0" borderId="0" applyNumberFormat="0" applyFill="0" applyBorder="0" applyAlignment="0" applyProtection="0">
      <alignment vertical="center"/>
    </xf>
    <xf numFmtId="0" fontId="137" fillId="0" borderId="0" applyNumberFormat="0" applyFill="0" applyBorder="0" applyAlignment="0" applyProtection="0">
      <alignment vertical="center"/>
    </xf>
    <xf numFmtId="0" fontId="138" fillId="0" borderId="25" applyNumberFormat="0" applyFill="0" applyAlignment="0" applyProtection="0">
      <alignment vertical="center"/>
    </xf>
    <xf numFmtId="0" fontId="138" fillId="0" borderId="25" applyNumberFormat="0" applyFill="0" applyAlignment="0" applyProtection="0">
      <alignment vertical="center"/>
    </xf>
    <xf numFmtId="0" fontId="138" fillId="0" borderId="25" applyNumberFormat="0" applyFill="0" applyAlignment="0" applyProtection="0">
      <alignment vertical="center"/>
    </xf>
    <xf numFmtId="0" fontId="138" fillId="0" borderId="25" applyNumberFormat="0" applyFill="0" applyAlignment="0" applyProtection="0">
      <alignment vertical="center"/>
    </xf>
    <xf numFmtId="43" fontId="34" fillId="0" borderId="0" applyFont="0" applyFill="0" applyBorder="0" applyAlignment="0" applyProtection="0">
      <alignment vertical="center"/>
    </xf>
    <xf numFmtId="43" fontId="60" fillId="0" borderId="0" applyFont="0" applyFill="0" applyBorder="0" applyAlignment="0" applyProtection="0"/>
    <xf numFmtId="43" fontId="60" fillId="0" borderId="0" applyFont="0" applyFill="0" applyBorder="0" applyAlignment="0" applyProtection="0"/>
    <xf numFmtId="0"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alignment vertical="center"/>
    </xf>
    <xf numFmtId="41" fontId="60" fillId="0" borderId="0" applyFont="0" applyFill="0" applyBorder="0" applyAlignment="0" applyProtection="0"/>
    <xf numFmtId="0" fontId="102" fillId="3" borderId="9" applyNumberFormat="0" applyAlignment="0" applyProtection="0">
      <alignment vertical="center"/>
    </xf>
    <xf numFmtId="41" fontId="60" fillId="0" borderId="0" applyFont="0" applyFill="0" applyBorder="0" applyAlignment="0" applyProtection="0"/>
    <xf numFmtId="0" fontId="102" fillId="3" borderId="9" applyNumberFormat="0" applyAlignment="0" applyProtection="0">
      <alignment vertical="center"/>
    </xf>
    <xf numFmtId="41" fontId="60" fillId="0" borderId="0" applyFont="0" applyFill="0" applyBorder="0" applyAlignment="0" applyProtection="0"/>
    <xf numFmtId="41" fontId="34" fillId="0" borderId="0" applyFont="0" applyFill="0" applyBorder="0" applyAlignment="0" applyProtection="0">
      <alignment vertical="center"/>
    </xf>
    <xf numFmtId="41" fontId="34" fillId="0" borderId="0" applyFont="0" applyFill="0" applyBorder="0" applyAlignment="0" applyProtection="0">
      <alignment vertical="center"/>
    </xf>
    <xf numFmtId="41" fontId="34" fillId="0" borderId="0" applyFont="0" applyFill="0" applyBorder="0" applyAlignment="0" applyProtection="0">
      <alignment vertical="center"/>
    </xf>
    <xf numFmtId="41" fontId="34" fillId="0" borderId="0" applyFont="0" applyFill="0" applyBorder="0" applyAlignment="0" applyProtection="0">
      <alignment vertical="center"/>
    </xf>
    <xf numFmtId="41" fontId="34" fillId="0" borderId="0" applyFont="0" applyFill="0" applyBorder="0" applyAlignment="0" applyProtection="0">
      <alignment vertical="center"/>
    </xf>
    <xf numFmtId="41" fontId="60" fillId="0" borderId="0" applyFont="0" applyFill="0" applyBorder="0" applyAlignment="0" applyProtection="0"/>
    <xf numFmtId="41" fontId="60" fillId="0" borderId="0" applyFont="0" applyFill="0" applyBorder="0" applyAlignment="0" applyProtection="0"/>
    <xf numFmtId="41" fontId="60" fillId="0" borderId="0" applyFont="0" applyFill="0" applyBorder="0" applyAlignment="0" applyProtection="0"/>
    <xf numFmtId="41" fontId="60" fillId="0" borderId="0" applyFont="0" applyFill="0" applyBorder="0" applyAlignment="0" applyProtection="0">
      <alignment vertical="center"/>
    </xf>
    <xf numFmtId="0" fontId="103" fillId="54" borderId="0" applyNumberFormat="0" applyBorder="0" applyAlignment="0" applyProtection="0">
      <alignment vertical="center"/>
    </xf>
    <xf numFmtId="0" fontId="103" fillId="54" borderId="0" applyNumberFormat="0" applyBorder="0" applyAlignment="0" applyProtection="0">
      <alignment vertical="center"/>
    </xf>
    <xf numFmtId="0" fontId="103" fillId="54" borderId="0" applyNumberFormat="0" applyBorder="0" applyAlignment="0" applyProtection="0">
      <alignment vertical="center"/>
    </xf>
    <xf numFmtId="0" fontId="103" fillId="54" borderId="0" applyNumberFormat="0" applyBorder="0" applyAlignment="0" applyProtection="0">
      <alignment vertical="center"/>
    </xf>
    <xf numFmtId="0" fontId="103" fillId="54" borderId="0" applyNumberFormat="0" applyBorder="0" applyAlignment="0" applyProtection="0">
      <alignment vertical="center"/>
    </xf>
    <xf numFmtId="0" fontId="103" fillId="54" borderId="0" applyNumberFormat="0" applyBorder="0" applyAlignment="0" applyProtection="0">
      <alignment vertical="center"/>
    </xf>
    <xf numFmtId="0" fontId="103" fillId="54" borderId="0" applyNumberFormat="0" applyBorder="0" applyAlignment="0" applyProtection="0">
      <alignment vertical="center"/>
    </xf>
    <xf numFmtId="0" fontId="103" fillId="54" borderId="0" applyNumberFormat="0" applyBorder="0" applyAlignment="0" applyProtection="0">
      <alignment vertical="center"/>
    </xf>
    <xf numFmtId="0" fontId="103" fillId="54" borderId="0" applyNumberFormat="0" applyBorder="0" applyAlignment="0" applyProtection="0">
      <alignment vertical="center"/>
    </xf>
    <xf numFmtId="0" fontId="103" fillId="53" borderId="0" applyNumberFormat="0" applyBorder="0" applyAlignment="0" applyProtection="0">
      <alignment vertical="center"/>
    </xf>
    <xf numFmtId="0" fontId="103" fillId="54" borderId="0" applyNumberFormat="0" applyBorder="0" applyAlignment="0" applyProtection="0">
      <alignment vertical="center"/>
    </xf>
    <xf numFmtId="0" fontId="103" fillId="53" borderId="0" applyNumberFormat="0" applyBorder="0" applyAlignment="0" applyProtection="0">
      <alignment vertical="center"/>
    </xf>
    <xf numFmtId="0" fontId="103" fillId="54" borderId="0" applyNumberFormat="0" applyBorder="0" applyAlignment="0" applyProtection="0">
      <alignment vertical="center"/>
    </xf>
    <xf numFmtId="0" fontId="103" fillId="53" borderId="0" applyNumberFormat="0" applyBorder="0" applyAlignment="0" applyProtection="0">
      <alignment vertical="center"/>
    </xf>
    <xf numFmtId="0" fontId="103" fillId="54" borderId="0" applyNumberFormat="0" applyBorder="0" applyAlignment="0" applyProtection="0">
      <alignment vertical="center"/>
    </xf>
    <xf numFmtId="0" fontId="103" fillId="54" borderId="0" applyNumberFormat="0" applyBorder="0" applyAlignment="0" applyProtection="0">
      <alignment vertical="center"/>
    </xf>
    <xf numFmtId="0" fontId="103" fillId="54" borderId="0" applyNumberFormat="0" applyBorder="0" applyAlignment="0" applyProtection="0">
      <alignment vertical="center"/>
    </xf>
    <xf numFmtId="0" fontId="103" fillId="54" borderId="0" applyNumberFormat="0" applyBorder="0" applyAlignment="0" applyProtection="0">
      <alignment vertical="center"/>
    </xf>
    <xf numFmtId="0" fontId="103" fillId="53" borderId="0" applyNumberFormat="0" applyBorder="0" applyAlignment="0" applyProtection="0">
      <alignment vertical="center"/>
    </xf>
    <xf numFmtId="0" fontId="103" fillId="53" borderId="0" applyNumberFormat="0" applyBorder="0" applyAlignment="0" applyProtection="0">
      <alignment vertical="center"/>
    </xf>
    <xf numFmtId="0" fontId="103" fillId="53" borderId="0" applyNumberFormat="0" applyBorder="0" applyAlignment="0" applyProtection="0">
      <alignment vertical="center"/>
    </xf>
    <xf numFmtId="0" fontId="103" fillId="53" borderId="0" applyNumberFormat="0" applyBorder="0" applyAlignment="0" applyProtection="0">
      <alignment vertical="center"/>
    </xf>
    <xf numFmtId="0" fontId="103" fillId="53" borderId="0" applyNumberFormat="0" applyBorder="0" applyAlignment="0" applyProtection="0">
      <alignment vertical="center"/>
    </xf>
    <xf numFmtId="0" fontId="103" fillId="53" borderId="0" applyNumberFormat="0" applyBorder="0" applyAlignment="0" applyProtection="0">
      <alignment vertical="center"/>
    </xf>
    <xf numFmtId="0" fontId="103" fillId="53" borderId="0" applyNumberFormat="0" applyBorder="0" applyAlignment="0" applyProtection="0">
      <alignment vertical="center"/>
    </xf>
    <xf numFmtId="0" fontId="103" fillId="53" borderId="0" applyNumberFormat="0" applyBorder="0" applyAlignment="0" applyProtection="0">
      <alignment vertical="center"/>
    </xf>
    <xf numFmtId="0" fontId="103" fillId="53" borderId="0" applyNumberFormat="0" applyBorder="0" applyAlignment="0" applyProtection="0">
      <alignment vertical="center"/>
    </xf>
    <xf numFmtId="0" fontId="103" fillId="53" borderId="0" applyNumberFormat="0" applyBorder="0" applyAlignment="0" applyProtection="0">
      <alignment vertical="center"/>
    </xf>
    <xf numFmtId="0" fontId="103" fillId="53" borderId="0" applyNumberFormat="0" applyBorder="0" applyAlignment="0" applyProtection="0">
      <alignment vertical="center"/>
    </xf>
    <xf numFmtId="0" fontId="103" fillId="41" borderId="0" applyNumberFormat="0" applyBorder="0" applyAlignment="0" applyProtection="0">
      <alignment vertical="center"/>
    </xf>
    <xf numFmtId="0" fontId="103" fillId="41" borderId="0" applyNumberFormat="0" applyBorder="0" applyAlignment="0" applyProtection="0">
      <alignment vertical="center"/>
    </xf>
    <xf numFmtId="0" fontId="103" fillId="41" borderId="0" applyNumberFormat="0" applyBorder="0" applyAlignment="0" applyProtection="0">
      <alignment vertical="center"/>
    </xf>
    <xf numFmtId="0" fontId="103" fillId="41" borderId="0" applyNumberFormat="0" applyBorder="0" applyAlignment="0" applyProtection="0">
      <alignment vertical="center"/>
    </xf>
    <xf numFmtId="0" fontId="103" fillId="41" borderId="0" applyNumberFormat="0" applyBorder="0" applyAlignment="0" applyProtection="0">
      <alignment vertical="center"/>
    </xf>
    <xf numFmtId="0" fontId="103" fillId="41" borderId="0" applyNumberFormat="0" applyBorder="0" applyAlignment="0" applyProtection="0">
      <alignment vertical="center"/>
    </xf>
    <xf numFmtId="0" fontId="103" fillId="41" borderId="0" applyNumberFormat="0" applyBorder="0" applyAlignment="0" applyProtection="0">
      <alignment vertical="center"/>
    </xf>
    <xf numFmtId="0" fontId="103" fillId="41" borderId="0" applyNumberFormat="0" applyBorder="0" applyAlignment="0" applyProtection="0">
      <alignment vertical="center"/>
    </xf>
    <xf numFmtId="0" fontId="103" fillId="41" borderId="0" applyNumberFormat="0" applyBorder="0" applyAlignment="0" applyProtection="0">
      <alignment vertical="center"/>
    </xf>
    <xf numFmtId="0" fontId="103" fillId="41" borderId="0" applyNumberFormat="0" applyBorder="0" applyAlignment="0" applyProtection="0">
      <alignment vertical="center"/>
    </xf>
    <xf numFmtId="0" fontId="103" fillId="41" borderId="0" applyNumberFormat="0" applyBorder="0" applyAlignment="0" applyProtection="0">
      <alignment vertical="center"/>
    </xf>
    <xf numFmtId="0" fontId="103" fillId="41" borderId="0" applyNumberFormat="0" applyBorder="0" applyAlignment="0" applyProtection="0">
      <alignment vertical="center"/>
    </xf>
    <xf numFmtId="0" fontId="103" fillId="41" borderId="0" applyNumberFormat="0" applyBorder="0" applyAlignment="0" applyProtection="0">
      <alignment vertical="center"/>
    </xf>
    <xf numFmtId="0" fontId="103" fillId="41" borderId="0" applyNumberFormat="0" applyBorder="0" applyAlignment="0" applyProtection="0">
      <alignment vertical="center"/>
    </xf>
    <xf numFmtId="0" fontId="103" fillId="15" borderId="0" applyNumberFormat="0" applyBorder="0" applyAlignment="0" applyProtection="0">
      <alignment vertical="center"/>
    </xf>
    <xf numFmtId="0" fontId="103" fillId="15" borderId="0" applyNumberFormat="0" applyBorder="0" applyAlignment="0" applyProtection="0">
      <alignment vertical="center"/>
    </xf>
    <xf numFmtId="0" fontId="103" fillId="15" borderId="0" applyNumberFormat="0" applyBorder="0" applyAlignment="0" applyProtection="0">
      <alignment vertical="center"/>
    </xf>
    <xf numFmtId="0" fontId="103" fillId="15" borderId="0" applyNumberFormat="0" applyBorder="0" applyAlignment="0" applyProtection="0">
      <alignment vertical="center"/>
    </xf>
    <xf numFmtId="0" fontId="103" fillId="15" borderId="0" applyNumberFormat="0" applyBorder="0" applyAlignment="0" applyProtection="0">
      <alignment vertical="center"/>
    </xf>
    <xf numFmtId="0" fontId="103" fillId="15" borderId="0" applyNumberFormat="0" applyBorder="0" applyAlignment="0" applyProtection="0">
      <alignment vertical="center"/>
    </xf>
    <xf numFmtId="0" fontId="131" fillId="37" borderId="23" applyNumberFormat="0" applyAlignment="0" applyProtection="0">
      <alignment vertical="center"/>
    </xf>
    <xf numFmtId="0" fontId="103" fillId="15" borderId="0" applyNumberFormat="0" applyBorder="0" applyAlignment="0" applyProtection="0">
      <alignment vertical="center"/>
    </xf>
    <xf numFmtId="0" fontId="131" fillId="37" borderId="23" applyNumberFormat="0" applyAlignment="0" applyProtection="0">
      <alignment vertical="center"/>
    </xf>
    <xf numFmtId="0" fontId="103" fillId="15" borderId="0" applyNumberFormat="0" applyBorder="0" applyAlignment="0" applyProtection="0">
      <alignment vertical="center"/>
    </xf>
    <xf numFmtId="0" fontId="131" fillId="37" borderId="23" applyNumberFormat="0" applyAlignment="0" applyProtection="0">
      <alignment vertical="center"/>
    </xf>
    <xf numFmtId="0" fontId="103" fillId="15" borderId="0" applyNumberFormat="0" applyBorder="0" applyAlignment="0" applyProtection="0">
      <alignment vertical="center"/>
    </xf>
    <xf numFmtId="0" fontId="103" fillId="15" borderId="0" applyNumberFormat="0" applyBorder="0" applyAlignment="0" applyProtection="0">
      <alignment vertical="center"/>
    </xf>
    <xf numFmtId="0" fontId="131" fillId="37" borderId="23" applyNumberFormat="0" applyAlignment="0" applyProtection="0">
      <alignment vertical="center"/>
    </xf>
    <xf numFmtId="0" fontId="103" fillId="15" borderId="0" applyNumberFormat="0" applyBorder="0" applyAlignment="0" applyProtection="0">
      <alignment vertical="center"/>
    </xf>
    <xf numFmtId="0" fontId="131" fillId="37" borderId="23" applyNumberFormat="0" applyAlignment="0" applyProtection="0">
      <alignment vertical="center"/>
    </xf>
    <xf numFmtId="0" fontId="103" fillId="15" borderId="0" applyNumberFormat="0" applyBorder="0" applyAlignment="0" applyProtection="0">
      <alignment vertical="center"/>
    </xf>
    <xf numFmtId="0" fontId="103" fillId="15" borderId="0" applyNumberFormat="0" applyBorder="0" applyAlignment="0" applyProtection="0">
      <alignment vertical="center"/>
    </xf>
    <xf numFmtId="0" fontId="103" fillId="15" borderId="0" applyNumberFormat="0" applyBorder="0" applyAlignment="0" applyProtection="0">
      <alignment vertical="center"/>
    </xf>
    <xf numFmtId="0" fontId="103" fillId="15" borderId="0" applyNumberFormat="0" applyBorder="0" applyAlignment="0" applyProtection="0">
      <alignment vertical="center"/>
    </xf>
    <xf numFmtId="0" fontId="103" fillId="13" borderId="0" applyNumberFormat="0" applyBorder="0" applyAlignment="0" applyProtection="0">
      <alignment vertical="center"/>
    </xf>
    <xf numFmtId="0" fontId="103" fillId="13" borderId="0" applyNumberFormat="0" applyBorder="0" applyAlignment="0" applyProtection="0">
      <alignment vertical="center"/>
    </xf>
    <xf numFmtId="0" fontId="103" fillId="13" borderId="0" applyNumberFormat="0" applyBorder="0" applyAlignment="0" applyProtection="0">
      <alignment vertical="center"/>
    </xf>
    <xf numFmtId="0" fontId="131" fillId="37" borderId="23" applyNumberFormat="0" applyAlignment="0" applyProtection="0">
      <alignment vertical="center"/>
    </xf>
    <xf numFmtId="0" fontId="103" fillId="13" borderId="0" applyNumberFormat="0" applyBorder="0" applyAlignment="0" applyProtection="0">
      <alignment vertical="center"/>
    </xf>
    <xf numFmtId="0" fontId="131" fillId="37" borderId="23" applyNumberFormat="0" applyAlignment="0" applyProtection="0">
      <alignment vertical="center"/>
    </xf>
    <xf numFmtId="0" fontId="103" fillId="13" borderId="0" applyNumberFormat="0" applyBorder="0" applyAlignment="0" applyProtection="0">
      <alignment vertical="center"/>
    </xf>
    <xf numFmtId="0" fontId="103" fillId="13" borderId="0" applyNumberFormat="0" applyBorder="0" applyAlignment="0" applyProtection="0">
      <alignment vertical="center"/>
    </xf>
    <xf numFmtId="0" fontId="103" fillId="13" borderId="0" applyNumberFormat="0" applyBorder="0" applyAlignment="0" applyProtection="0">
      <alignment vertical="center"/>
    </xf>
    <xf numFmtId="0" fontId="103" fillId="13" borderId="0" applyNumberFormat="0" applyBorder="0" applyAlignment="0" applyProtection="0">
      <alignment vertical="center"/>
    </xf>
    <xf numFmtId="0" fontId="103" fillId="13" borderId="0" applyNumberFormat="0" applyBorder="0" applyAlignment="0" applyProtection="0">
      <alignment vertical="center"/>
    </xf>
    <xf numFmtId="0" fontId="103" fillId="13" borderId="0" applyNumberFormat="0" applyBorder="0" applyAlignment="0" applyProtection="0">
      <alignment vertical="center"/>
    </xf>
    <xf numFmtId="0" fontId="103" fillId="13" borderId="0" applyNumberFormat="0" applyBorder="0" applyAlignment="0" applyProtection="0">
      <alignment vertical="center"/>
    </xf>
    <xf numFmtId="0" fontId="103" fillId="13" borderId="0" applyNumberFormat="0" applyBorder="0" applyAlignment="0" applyProtection="0">
      <alignment vertical="center"/>
    </xf>
    <xf numFmtId="0" fontId="103" fillId="56" borderId="0" applyNumberFormat="0" applyBorder="0" applyAlignment="0" applyProtection="0">
      <alignment vertical="center"/>
    </xf>
    <xf numFmtId="0" fontId="103" fillId="56" borderId="0" applyNumberFormat="0" applyBorder="0" applyAlignment="0" applyProtection="0">
      <alignment vertical="center"/>
    </xf>
    <xf numFmtId="0" fontId="103" fillId="56" borderId="0" applyNumberFormat="0" applyBorder="0" applyAlignment="0" applyProtection="0">
      <alignment vertical="center"/>
    </xf>
    <xf numFmtId="0" fontId="103" fillId="56" borderId="0" applyNumberFormat="0" applyBorder="0" applyAlignment="0" applyProtection="0">
      <alignment vertical="center"/>
    </xf>
    <xf numFmtId="0" fontId="123" fillId="32" borderId="0" applyNumberFormat="0" applyBorder="0" applyAlignment="0" applyProtection="0">
      <alignment vertical="center"/>
    </xf>
    <xf numFmtId="0" fontId="103" fillId="56" borderId="0" applyNumberFormat="0" applyBorder="0" applyAlignment="0" applyProtection="0">
      <alignment vertical="center"/>
    </xf>
    <xf numFmtId="0" fontId="103" fillId="56" borderId="0" applyNumberFormat="0" applyBorder="0" applyAlignment="0" applyProtection="0">
      <alignment vertical="center"/>
    </xf>
    <xf numFmtId="0" fontId="103" fillId="56" borderId="0" applyNumberFormat="0" applyBorder="0" applyAlignment="0" applyProtection="0">
      <alignment vertical="center"/>
    </xf>
    <xf numFmtId="0" fontId="103" fillId="56" borderId="0" applyNumberFormat="0" applyBorder="0" applyAlignment="0" applyProtection="0">
      <alignment vertical="center"/>
    </xf>
    <xf numFmtId="0" fontId="103" fillId="56" borderId="0" applyNumberFormat="0" applyBorder="0" applyAlignment="0" applyProtection="0">
      <alignment vertical="center"/>
    </xf>
    <xf numFmtId="0" fontId="123" fillId="32" borderId="0" applyNumberFormat="0" applyBorder="0" applyAlignment="0" applyProtection="0">
      <alignment vertical="center"/>
    </xf>
    <xf numFmtId="0" fontId="103" fillId="56" borderId="0" applyNumberFormat="0" applyBorder="0" applyAlignment="0" applyProtection="0">
      <alignment vertical="center"/>
    </xf>
    <xf numFmtId="0" fontId="123" fillId="32" borderId="0" applyNumberFormat="0" applyBorder="0" applyAlignment="0" applyProtection="0">
      <alignment vertical="center"/>
    </xf>
    <xf numFmtId="0" fontId="103" fillId="56" borderId="0" applyNumberFormat="0" applyBorder="0" applyAlignment="0" applyProtection="0">
      <alignment vertical="center"/>
    </xf>
    <xf numFmtId="0" fontId="123" fillId="32" borderId="0" applyNumberFormat="0" applyBorder="0" applyAlignment="0" applyProtection="0">
      <alignment vertical="center"/>
    </xf>
    <xf numFmtId="0" fontId="103" fillId="56" borderId="0" applyNumberFormat="0" applyBorder="0" applyAlignment="0" applyProtection="0">
      <alignment vertical="center"/>
    </xf>
    <xf numFmtId="0" fontId="123" fillId="32" borderId="0" applyNumberFormat="0" applyBorder="0" applyAlignment="0" applyProtection="0">
      <alignment vertical="center"/>
    </xf>
    <xf numFmtId="0" fontId="103" fillId="56" borderId="0" applyNumberFormat="0" applyBorder="0" applyAlignment="0" applyProtection="0">
      <alignment vertical="center"/>
    </xf>
    <xf numFmtId="0" fontId="103" fillId="56" borderId="0" applyNumberFormat="0" applyBorder="0" applyAlignment="0" applyProtection="0">
      <alignment vertical="center"/>
    </xf>
    <xf numFmtId="0" fontId="103" fillId="56" borderId="0" applyNumberFormat="0" applyBorder="0" applyAlignment="0" applyProtection="0">
      <alignment vertical="center"/>
    </xf>
    <xf numFmtId="0" fontId="103" fillId="56"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60" fillId="11" borderId="10" applyNumberFormat="0" applyFont="0" applyAlignment="0" applyProtection="0">
      <alignment vertical="center"/>
    </xf>
    <xf numFmtId="0" fontId="123" fillId="32" borderId="0" applyNumberFormat="0" applyBorder="0" applyAlignment="0" applyProtection="0">
      <alignment vertical="center"/>
    </xf>
    <xf numFmtId="0" fontId="131" fillId="37" borderId="23" applyNumberFormat="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60" fillId="11" borderId="10" applyNumberFormat="0" applyFont="0" applyAlignment="0" applyProtection="0">
      <alignment vertical="center"/>
    </xf>
    <xf numFmtId="0" fontId="123" fillId="32" borderId="0" applyNumberFormat="0" applyBorder="0" applyAlignment="0" applyProtection="0">
      <alignment vertical="center"/>
    </xf>
    <xf numFmtId="0" fontId="60" fillId="11" borderId="10" applyNumberFormat="0" applyFont="0" applyAlignment="0" applyProtection="0">
      <alignment vertical="center"/>
    </xf>
    <xf numFmtId="0" fontId="123" fillId="32" borderId="0" applyNumberFormat="0" applyBorder="0" applyAlignment="0" applyProtection="0">
      <alignment vertical="center"/>
    </xf>
    <xf numFmtId="0" fontId="60" fillId="11" borderId="10" applyNumberFormat="0" applyFont="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60" fillId="11" borderId="10" applyNumberFormat="0" applyFont="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23" fillId="32" borderId="0" applyNumberFormat="0" applyBorder="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02" fillId="3" borderId="9"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02" fillId="3" borderId="9"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02" fillId="3" borderId="9"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02" fillId="3" borderId="9"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31" fillId="37" borderId="23"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60" fillId="11" borderId="10" applyNumberFormat="0" applyFon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60" fillId="11" borderId="10" applyNumberFormat="0" applyFon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102" fillId="3" borderId="9" applyNumberFormat="0" applyAlignment="0" applyProtection="0">
      <alignment vertical="center"/>
    </xf>
    <xf numFmtId="0" fontId="62" fillId="0" borderId="0"/>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xf numFmtId="0" fontId="60" fillId="11" borderId="10" applyNumberFormat="0" applyFont="0" applyAlignment="0" applyProtection="0">
      <alignment vertical="center"/>
    </xf>
  </cellStyleXfs>
  <cellXfs count="532">
    <xf numFmtId="0" fontId="0" fillId="0" borderId="0" xfId="0">
      <alignment vertical="center"/>
    </xf>
    <xf numFmtId="0" fontId="1" fillId="0" borderId="0" xfId="675" applyFont="1">
      <alignment vertical="center"/>
    </xf>
    <xf numFmtId="0" fontId="2" fillId="0" borderId="0" xfId="675" applyFont="1">
      <alignment vertical="center"/>
    </xf>
    <xf numFmtId="0" fontId="3" fillId="0" borderId="0" xfId="675">
      <alignment vertical="center"/>
    </xf>
    <xf numFmtId="0" fontId="4" fillId="0" borderId="0" xfId="675" applyFont="1" applyBorder="1" applyAlignment="1">
      <alignment horizontal="left" vertical="center" wrapText="1"/>
    </xf>
    <xf numFmtId="0" fontId="5" fillId="0" borderId="0" xfId="675" applyFont="1" applyBorder="1" applyAlignment="1">
      <alignment horizontal="left" vertical="center" wrapText="1"/>
    </xf>
    <xf numFmtId="0" fontId="6" fillId="0" borderId="0" xfId="675" applyFont="1" applyBorder="1" applyAlignment="1">
      <alignment horizontal="center" vertical="center" wrapText="1"/>
    </xf>
    <xf numFmtId="0" fontId="7" fillId="0" borderId="0" xfId="675" applyFont="1" applyBorder="1" applyAlignment="1">
      <alignment horizontal="right" vertical="center" wrapText="1"/>
    </xf>
    <xf numFmtId="0" fontId="5" fillId="0" borderId="1" xfId="675" applyFont="1" applyBorder="1" applyAlignment="1">
      <alignment horizontal="center" vertical="center" wrapText="1"/>
    </xf>
    <xf numFmtId="181" fontId="5" fillId="0" borderId="1" xfId="21" applyNumberFormat="1" applyFont="1" applyBorder="1" applyAlignment="1">
      <alignment horizontal="center" vertical="center" wrapText="1"/>
    </xf>
    <xf numFmtId="0" fontId="8" fillId="0" borderId="1" xfId="675" applyFont="1" applyBorder="1" applyAlignment="1">
      <alignment horizontal="center" vertical="center" wrapText="1"/>
    </xf>
    <xf numFmtId="0" fontId="5" fillId="0" borderId="1" xfId="675" applyFont="1" applyBorder="1" applyAlignment="1">
      <alignment vertical="center" wrapText="1"/>
    </xf>
    <xf numFmtId="0" fontId="9" fillId="0" borderId="1" xfId="675" applyFont="1" applyBorder="1" applyAlignment="1">
      <alignment horizontal="center" vertical="center" wrapText="1"/>
    </xf>
    <xf numFmtId="181" fontId="10" fillId="0" borderId="1" xfId="21" applyNumberFormat="1" applyFont="1" applyBorder="1" applyAlignment="1">
      <alignment vertical="center" wrapText="1"/>
    </xf>
    <xf numFmtId="0" fontId="10" fillId="0" borderId="1" xfId="675" applyFont="1" applyBorder="1" applyAlignment="1">
      <alignment horizontal="center" vertical="center" wrapText="1"/>
    </xf>
    <xf numFmtId="0" fontId="10" fillId="0" borderId="1" xfId="675" applyFont="1" applyBorder="1" applyAlignment="1">
      <alignment vertical="center" wrapText="1"/>
    </xf>
    <xf numFmtId="0" fontId="7" fillId="0" borderId="0" xfId="675" applyFont="1" applyBorder="1" applyAlignment="1">
      <alignment vertical="center" wrapText="1"/>
    </xf>
    <xf numFmtId="0" fontId="1" fillId="0" borderId="0" xfId="699" applyFont="1">
      <alignment vertical="center"/>
    </xf>
    <xf numFmtId="0" fontId="2" fillId="0" borderId="0" xfId="699" applyFont="1">
      <alignment vertical="center"/>
    </xf>
    <xf numFmtId="0" fontId="3" fillId="0" borderId="0" xfId="699">
      <alignment vertical="center"/>
    </xf>
    <xf numFmtId="0" fontId="11" fillId="0" borderId="0" xfId="699" applyFont="1" applyBorder="1" applyAlignment="1">
      <alignment horizontal="left" vertical="center" wrapText="1"/>
    </xf>
    <xf numFmtId="0" fontId="6" fillId="0" borderId="0" xfId="699" applyFont="1" applyBorder="1" applyAlignment="1">
      <alignment horizontal="center" vertical="center" wrapText="1"/>
    </xf>
    <xf numFmtId="0" fontId="7" fillId="0" borderId="0" xfId="699" applyFont="1" applyBorder="1" applyAlignment="1">
      <alignment horizontal="right" vertical="center" wrapText="1"/>
    </xf>
    <xf numFmtId="0" fontId="12" fillId="0" borderId="1" xfId="699" applyFont="1" applyBorder="1" applyAlignment="1">
      <alignment horizontal="center" vertical="center" wrapText="1"/>
    </xf>
    <xf numFmtId="0" fontId="5" fillId="0" borderId="1" xfId="699" applyFont="1" applyBorder="1" applyAlignment="1">
      <alignment horizontal="left" vertical="center" wrapText="1"/>
    </xf>
    <xf numFmtId="0" fontId="9" fillId="0" borderId="1" xfId="699" applyFont="1" applyBorder="1" applyAlignment="1">
      <alignment horizontal="center" vertical="center" wrapText="1"/>
    </xf>
    <xf numFmtId="181" fontId="13" fillId="0" borderId="1" xfId="21" applyNumberFormat="1" applyFont="1" applyBorder="1" applyAlignment="1">
      <alignment horizontal="center" vertical="center" wrapText="1"/>
    </xf>
    <xf numFmtId="181" fontId="13" fillId="0" borderId="1" xfId="21" applyNumberFormat="1" applyFont="1" applyBorder="1" applyAlignment="1">
      <alignment horizontal="right" vertical="center" wrapText="1"/>
    </xf>
    <xf numFmtId="0" fontId="14" fillId="0" borderId="1" xfId="699" applyFont="1" applyBorder="1" applyAlignment="1">
      <alignment horizontal="left" vertical="center" wrapText="1"/>
    </xf>
    <xf numFmtId="0" fontId="10" fillId="0" borderId="1" xfId="699" applyFont="1" applyBorder="1" applyAlignment="1">
      <alignment horizontal="left" vertical="center" wrapText="1"/>
    </xf>
    <xf numFmtId="0" fontId="7" fillId="0" borderId="0" xfId="699" applyFont="1" applyBorder="1" applyAlignment="1">
      <alignment vertical="center" wrapText="1"/>
    </xf>
    <xf numFmtId="0" fontId="4" fillId="0" borderId="0" xfId="699" applyFont="1" applyBorder="1" applyAlignment="1">
      <alignment vertical="center" wrapText="1"/>
    </xf>
    <xf numFmtId="0" fontId="15" fillId="0" borderId="0" xfId="699" applyFont="1" applyBorder="1" applyAlignment="1">
      <alignment vertical="center" wrapText="1"/>
    </xf>
    <xf numFmtId="0" fontId="16" fillId="0" borderId="1" xfId="699" applyFont="1" applyBorder="1" applyAlignment="1">
      <alignment horizontal="center" vertical="center" wrapText="1"/>
    </xf>
    <xf numFmtId="0" fontId="5" fillId="0" borderId="1" xfId="699" applyFont="1" applyBorder="1" applyAlignment="1">
      <alignment vertical="center" wrapText="1"/>
    </xf>
    <xf numFmtId="181" fontId="13" fillId="0" borderId="1" xfId="21" applyNumberFormat="1" applyFont="1" applyBorder="1" applyAlignment="1">
      <alignment vertical="center" wrapText="1"/>
    </xf>
    <xf numFmtId="0" fontId="17" fillId="0" borderId="0" xfId="699" applyFont="1">
      <alignment vertical="center"/>
    </xf>
    <xf numFmtId="0" fontId="5" fillId="0" borderId="1" xfId="699" applyFont="1" applyBorder="1" applyAlignment="1">
      <alignment horizontal="center" vertical="center" wrapText="1"/>
    </xf>
    <xf numFmtId="181" fontId="5" fillId="0" borderId="1" xfId="21" applyNumberFormat="1" applyFont="1" applyBorder="1" applyAlignment="1">
      <alignment vertical="center" wrapText="1"/>
    </xf>
    <xf numFmtId="0" fontId="9" fillId="0" borderId="1" xfId="699" applyFont="1" applyBorder="1" applyAlignment="1">
      <alignment vertical="center" wrapText="1"/>
    </xf>
    <xf numFmtId="0" fontId="18" fillId="0" borderId="0" xfId="221" applyFont="1" applyFill="1" applyAlignment="1">
      <alignment horizontal="left" vertical="center"/>
    </xf>
    <xf numFmtId="0" fontId="19" fillId="0" borderId="1" xfId="699" applyFont="1" applyBorder="1" applyAlignment="1">
      <alignment vertical="center" wrapText="1"/>
    </xf>
    <xf numFmtId="0" fontId="12" fillId="0" borderId="1" xfId="699" applyFont="1" applyBorder="1" applyAlignment="1">
      <alignment vertical="center" wrapText="1"/>
    </xf>
    <xf numFmtId="0" fontId="20" fillId="0" borderId="1" xfId="699" applyFont="1" applyBorder="1" applyAlignment="1">
      <alignment horizontal="center" vertical="center" wrapText="1"/>
    </xf>
    <xf numFmtId="0" fontId="21" fillId="0" borderId="1" xfId="699" applyFont="1" applyBorder="1" applyAlignment="1">
      <alignment horizontal="center" vertical="center" wrapText="1"/>
    </xf>
    <xf numFmtId="0" fontId="22" fillId="0" borderId="1" xfId="699" applyFont="1" applyBorder="1" applyAlignment="1">
      <alignment horizontal="center" vertical="center"/>
    </xf>
    <xf numFmtId="0" fontId="22" fillId="0" borderId="1" xfId="0" applyFont="1" applyBorder="1">
      <alignment vertical="center"/>
    </xf>
    <xf numFmtId="0" fontId="7" fillId="0" borderId="2" xfId="699" applyFont="1" applyBorder="1" applyAlignment="1">
      <alignment vertical="center" wrapText="1"/>
    </xf>
    <xf numFmtId="0" fontId="1" fillId="0" borderId="0" xfId="698" applyFont="1">
      <alignment vertical="center"/>
    </xf>
    <xf numFmtId="0" fontId="2" fillId="0" borderId="0" xfId="698" applyFont="1">
      <alignment vertical="center"/>
    </xf>
    <xf numFmtId="0" fontId="3" fillId="0" borderId="0" xfId="698">
      <alignment vertical="center"/>
    </xf>
    <xf numFmtId="0" fontId="6" fillId="0" borderId="0" xfId="698" applyFont="1" applyBorder="1" applyAlignment="1">
      <alignment horizontal="center" vertical="center" wrapText="1"/>
    </xf>
    <xf numFmtId="0" fontId="7" fillId="0" borderId="0" xfId="698" applyFont="1" applyBorder="1" applyAlignment="1">
      <alignment horizontal="right" vertical="center" wrapText="1"/>
    </xf>
    <xf numFmtId="0" fontId="5" fillId="0" borderId="1" xfId="698" applyFont="1" applyBorder="1" applyAlignment="1">
      <alignment horizontal="center" vertical="center" wrapText="1"/>
    </xf>
    <xf numFmtId="0" fontId="9" fillId="0" borderId="1" xfId="698" applyFont="1" applyBorder="1" applyAlignment="1">
      <alignment horizontal="center" vertical="center" wrapText="1"/>
    </xf>
    <xf numFmtId="0" fontId="8" fillId="0" borderId="1" xfId="698" applyFont="1" applyBorder="1" applyAlignment="1">
      <alignment horizontal="center" vertical="center" wrapText="1"/>
    </xf>
    <xf numFmtId="0" fontId="13" fillId="0" borderId="1" xfId="698" applyFont="1" applyBorder="1" applyAlignment="1">
      <alignment horizontal="left" vertical="center" wrapText="1"/>
    </xf>
    <xf numFmtId="0" fontId="13" fillId="0" borderId="1" xfId="698" applyFont="1" applyBorder="1" applyAlignment="1">
      <alignment horizontal="center" vertical="center" wrapText="1"/>
    </xf>
    <xf numFmtId="0" fontId="13" fillId="0" borderId="1" xfId="698" applyFont="1" applyBorder="1" applyAlignment="1">
      <alignment vertical="center" wrapText="1"/>
    </xf>
    <xf numFmtId="179" fontId="13" fillId="0" borderId="1" xfId="698" applyNumberFormat="1" applyFont="1" applyBorder="1" applyAlignment="1">
      <alignment vertical="center" wrapText="1"/>
    </xf>
    <xf numFmtId="0" fontId="7" fillId="0" borderId="0" xfId="698" applyFont="1" applyBorder="1" applyAlignment="1">
      <alignment vertical="center" wrapText="1"/>
    </xf>
    <xf numFmtId="0" fontId="23" fillId="0" borderId="0" xfId="679" applyFont="1" applyFill="1" applyAlignment="1">
      <alignment vertical="center"/>
    </xf>
    <xf numFmtId="0" fontId="23" fillId="0" borderId="0" xfId="679" applyFont="1" applyFill="1">
      <alignment vertical="center"/>
    </xf>
    <xf numFmtId="0" fontId="18" fillId="0" borderId="0" xfId="221" applyFont="1" applyFill="1" applyAlignment="1">
      <alignment horizontal="left" vertical="center"/>
    </xf>
    <xf numFmtId="0" fontId="23" fillId="0" borderId="0" xfId="636" applyFont="1" applyFill="1" applyAlignment="1"/>
    <xf numFmtId="0" fontId="24" fillId="0" borderId="0" xfId="221" applyFont="1" applyFill="1" applyAlignment="1">
      <alignment horizontal="center" vertical="center"/>
    </xf>
    <xf numFmtId="0" fontId="25" fillId="0" borderId="0" xfId="581" applyFont="1" applyFill="1" applyBorder="1" applyAlignment="1">
      <alignment horizontal="center" vertical="center"/>
    </xf>
    <xf numFmtId="0" fontId="25" fillId="0" borderId="3" xfId="581" applyFont="1" applyFill="1" applyBorder="1" applyAlignment="1">
      <alignment vertical="center"/>
    </xf>
    <xf numFmtId="0" fontId="26" fillId="0" borderId="0" xfId="221" applyFont="1" applyFill="1" applyBorder="1" applyAlignment="1">
      <alignment horizontal="right" vertical="center"/>
    </xf>
    <xf numFmtId="0" fontId="27" fillId="0" borderId="1" xfId="212" applyFont="1" applyFill="1" applyBorder="1" applyAlignment="1">
      <alignment horizontal="center" vertical="center"/>
    </xf>
    <xf numFmtId="176" fontId="27" fillId="0" borderId="1" xfId="212" applyNumberFormat="1" applyFont="1" applyFill="1" applyBorder="1" applyAlignment="1">
      <alignment horizontal="center" vertical="center"/>
    </xf>
    <xf numFmtId="0" fontId="28" fillId="0" borderId="1" xfId="212" applyFont="1" applyFill="1" applyBorder="1" applyAlignment="1">
      <alignment horizontal="center" vertical="center"/>
    </xf>
    <xf numFmtId="182" fontId="29" fillId="0" borderId="1" xfId="0" applyNumberFormat="1" applyFont="1" applyFill="1" applyBorder="1" applyAlignment="1" applyProtection="1">
      <alignment vertical="center"/>
    </xf>
    <xf numFmtId="0" fontId="28" fillId="0" borderId="1" xfId="581" applyFont="1" applyFill="1" applyBorder="1" applyAlignment="1">
      <alignment horizontal="left" vertical="center"/>
    </xf>
    <xf numFmtId="176" fontId="30" fillId="0" borderId="1" xfId="221" applyNumberFormat="1" applyFont="1" applyFill="1" applyBorder="1">
      <alignment vertical="center"/>
    </xf>
    <xf numFmtId="182" fontId="31" fillId="0" borderId="1" xfId="0" applyNumberFormat="1" applyFont="1" applyFill="1" applyBorder="1" applyAlignment="1" applyProtection="1">
      <alignment vertical="center"/>
    </xf>
    <xf numFmtId="176" fontId="26" fillId="0" borderId="1" xfId="221" applyNumberFormat="1" applyFont="1" applyFill="1" applyBorder="1" applyAlignment="1">
      <alignment horizontal="left" vertical="center" indent="1"/>
    </xf>
    <xf numFmtId="182" fontId="32" fillId="0" borderId="1" xfId="0" applyNumberFormat="1" applyFont="1" applyFill="1" applyBorder="1" applyAlignment="1" applyProtection="1">
      <alignment vertical="center"/>
    </xf>
    <xf numFmtId="176" fontId="33" fillId="0" borderId="1" xfId="221" applyNumberFormat="1" applyFont="1" applyFill="1" applyBorder="1" applyAlignment="1">
      <alignment horizontal="left" vertical="center" indent="1"/>
    </xf>
    <xf numFmtId="176" fontId="34" fillId="0" borderId="1" xfId="221" applyNumberFormat="1" applyFont="1" applyFill="1" applyBorder="1">
      <alignment vertical="center"/>
    </xf>
    <xf numFmtId="0" fontId="35" fillId="0" borderId="1" xfId="221" applyFont="1" applyFill="1" applyBorder="1">
      <alignment vertical="center"/>
    </xf>
    <xf numFmtId="0" fontId="23" fillId="0" borderId="1" xfId="679" applyFont="1" applyFill="1" applyBorder="1" applyAlignment="1">
      <alignment horizontal="center" vertical="center"/>
    </xf>
    <xf numFmtId="178" fontId="36" fillId="0" borderId="1" xfId="679" applyNumberFormat="1" applyFont="1" applyFill="1" applyBorder="1" applyAlignment="1">
      <alignment horizontal="center" vertical="center"/>
    </xf>
    <xf numFmtId="0" fontId="27" fillId="0" borderId="1" xfId="581" applyFont="1" applyFill="1" applyBorder="1" applyAlignment="1">
      <alignment horizontal="left" vertical="center"/>
    </xf>
    <xf numFmtId="182" fontId="37" fillId="0" borderId="1" xfId="0" applyNumberFormat="1" applyFont="1" applyFill="1" applyBorder="1" applyAlignment="1" applyProtection="1">
      <alignment vertical="center"/>
    </xf>
    <xf numFmtId="0" fontId="38" fillId="0" borderId="0" xfId="225" applyFont="1" applyFill="1" applyAlignment="1">
      <alignment horizontal="left" vertical="center" wrapText="1"/>
    </xf>
    <xf numFmtId="0" fontId="38" fillId="0" borderId="0" xfId="225" applyFont="1" applyFill="1" applyAlignment="1">
      <alignment horizontal="left" vertical="center" wrapText="1"/>
    </xf>
    <xf numFmtId="0" fontId="34" fillId="0" borderId="0" xfId="636" applyFill="1" applyAlignment="1"/>
    <xf numFmtId="176" fontId="34" fillId="0" borderId="0" xfId="636" applyNumberFormat="1" applyFill="1" applyAlignment="1">
      <alignment horizontal="center" vertical="center"/>
    </xf>
    <xf numFmtId="184" fontId="34" fillId="0" borderId="0" xfId="636" applyNumberFormat="1" applyFill="1" applyAlignment="1"/>
    <xf numFmtId="176" fontId="34" fillId="0" borderId="0" xfId="636" applyNumberFormat="1" applyFill="1" applyAlignment="1"/>
    <xf numFmtId="0" fontId="18" fillId="0" borderId="0" xfId="221" applyFont="1" applyFill="1" applyAlignment="1">
      <alignment horizontal="left" vertical="center"/>
    </xf>
    <xf numFmtId="184" fontId="34" fillId="0" borderId="0" xfId="636" applyNumberFormat="1" applyFill="1" applyAlignment="1"/>
    <xf numFmtId="176" fontId="34" fillId="0" borderId="0" xfId="636" applyNumberFormat="1" applyFill="1" applyAlignment="1"/>
    <xf numFmtId="0" fontId="34" fillId="0" borderId="0" xfId="636" applyFill="1" applyBorder="1">
      <alignment vertical="center"/>
    </xf>
    <xf numFmtId="176" fontId="36" fillId="0" borderId="0" xfId="636" applyNumberFormat="1" applyFont="1" applyFill="1" applyAlignment="1">
      <alignment horizontal="center" vertical="center"/>
    </xf>
    <xf numFmtId="184" fontId="23" fillId="0" borderId="0" xfId="636" applyNumberFormat="1" applyFont="1" applyFill="1" applyAlignment="1"/>
    <xf numFmtId="0" fontId="26" fillId="0" borderId="0" xfId="636" applyFont="1" applyFill="1" applyBorder="1" applyAlignment="1">
      <alignment horizontal="right" vertical="center"/>
    </xf>
    <xf numFmtId="176" fontId="25" fillId="0" borderId="1" xfId="212" applyNumberFormat="1" applyFont="1" applyFill="1" applyBorder="1" applyAlignment="1">
      <alignment horizontal="center" vertical="center"/>
    </xf>
    <xf numFmtId="182" fontId="39" fillId="0" borderId="1" xfId="0" applyNumberFormat="1" applyFont="1" applyFill="1" applyBorder="1" applyAlignment="1" applyProtection="1">
      <alignment vertical="center"/>
    </xf>
    <xf numFmtId="0" fontId="27" fillId="0" borderId="1" xfId="636" applyFont="1" applyFill="1" applyBorder="1" applyAlignment="1">
      <alignment vertical="center"/>
    </xf>
    <xf numFmtId="184" fontId="27" fillId="0" borderId="1" xfId="636" applyNumberFormat="1" applyFont="1" applyFill="1" applyBorder="1" applyAlignment="1">
      <alignment vertical="center"/>
    </xf>
    <xf numFmtId="3" fontId="31" fillId="0" borderId="1" xfId="0" applyNumberFormat="1" applyFont="1" applyFill="1" applyBorder="1" applyAlignment="1" applyProtection="1">
      <alignment vertical="center"/>
    </xf>
    <xf numFmtId="182" fontId="23" fillId="0" borderId="0" xfId="636" applyNumberFormat="1" applyFont="1" applyFill="1" applyAlignment="1"/>
    <xf numFmtId="3" fontId="40" fillId="0" borderId="1" xfId="0" applyNumberFormat="1" applyFont="1" applyFill="1" applyBorder="1" applyAlignment="1" applyProtection="1">
      <alignment horizontal="left" vertical="center" wrapText="1" indent="1"/>
    </xf>
    <xf numFmtId="0" fontId="30" fillId="0" borderId="1" xfId="636" applyFont="1" applyFill="1" applyBorder="1" applyAlignment="1">
      <alignment vertical="center"/>
    </xf>
    <xf numFmtId="176" fontId="36" fillId="0" borderId="1" xfId="1056" applyNumberFormat="1" applyFont="1" applyFill="1" applyBorder="1" applyAlignment="1">
      <alignment horizontal="right" vertical="center"/>
    </xf>
    <xf numFmtId="0" fontId="23" fillId="0" borderId="0" xfId="636" applyFont="1" applyFill="1" applyBorder="1" applyAlignment="1"/>
    <xf numFmtId="0" fontId="19" fillId="0" borderId="1" xfId="636" applyFont="1" applyFill="1" applyBorder="1" applyAlignment="1">
      <alignment vertical="center"/>
    </xf>
    <xf numFmtId="0" fontId="19" fillId="0" borderId="4" xfId="636" applyFont="1" applyFill="1" applyBorder="1" applyAlignment="1">
      <alignment vertical="center"/>
    </xf>
    <xf numFmtId="176" fontId="36" fillId="0" borderId="4" xfId="1056" applyNumberFormat="1" applyFont="1" applyFill="1" applyBorder="1" applyAlignment="1">
      <alignment horizontal="right" vertical="center"/>
    </xf>
    <xf numFmtId="0" fontId="30" fillId="0" borderId="4" xfId="636" applyFont="1" applyFill="1" applyBorder="1" applyAlignment="1"/>
    <xf numFmtId="176" fontId="34" fillId="0" borderId="4" xfId="636" applyNumberFormat="1" applyFont="1" applyFill="1" applyBorder="1" applyAlignment="1">
      <alignment horizontal="right" vertical="center"/>
    </xf>
    <xf numFmtId="0" fontId="30" fillId="0" borderId="1" xfId="636" applyFont="1" applyFill="1" applyBorder="1" applyAlignment="1"/>
    <xf numFmtId="176" fontId="34" fillId="0" borderId="1" xfId="636" applyNumberFormat="1" applyFont="1" applyFill="1" applyBorder="1" applyAlignment="1">
      <alignment horizontal="right" vertical="center"/>
    </xf>
    <xf numFmtId="0" fontId="19" fillId="0" borderId="1" xfId="636" applyFont="1" applyFill="1" applyBorder="1" applyAlignment="1"/>
    <xf numFmtId="0" fontId="27" fillId="0" borderId="1" xfId="0" applyFont="1" applyFill="1" applyBorder="1" applyAlignment="1">
      <alignment horizontal="left" vertical="center"/>
    </xf>
    <xf numFmtId="176" fontId="37" fillId="0" borderId="1" xfId="0" applyNumberFormat="1" applyFont="1" applyFill="1" applyBorder="1" applyAlignment="1">
      <alignment horizontal="right" vertical="center"/>
    </xf>
    <xf numFmtId="176" fontId="23" fillId="0" borderId="0" xfId="636" applyNumberFormat="1" applyFont="1" applyFill="1" applyAlignment="1"/>
    <xf numFmtId="3" fontId="40" fillId="0" borderId="1" xfId="0" applyNumberFormat="1" applyFont="1" applyFill="1" applyBorder="1" applyAlignment="1" applyProtection="1">
      <alignment vertical="center"/>
    </xf>
    <xf numFmtId="0" fontId="38" fillId="0" borderId="0" xfId="225" applyFont="1" applyFill="1" applyAlignment="1">
      <alignment horizontal="left" vertical="center" wrapText="1"/>
    </xf>
    <xf numFmtId="0" fontId="41" fillId="0" borderId="0" xfId="225" applyFont="1" applyFill="1" applyAlignment="1">
      <alignment horizontal="left" vertical="center" wrapText="1"/>
    </xf>
    <xf numFmtId="0" fontId="23" fillId="0" borderId="0" xfId="0" applyFont="1" applyFill="1" applyAlignment="1">
      <alignment vertical="center"/>
    </xf>
    <xf numFmtId="176" fontId="23" fillId="0" borderId="0" xfId="0" applyNumberFormat="1" applyFont="1" applyFill="1" applyAlignment="1"/>
    <xf numFmtId="184" fontId="23" fillId="0" borderId="0" xfId="0" applyNumberFormat="1" applyFont="1" applyFill="1" applyAlignment="1">
      <alignment vertical="center"/>
    </xf>
    <xf numFmtId="176" fontId="42" fillId="0" borderId="0" xfId="0" applyNumberFormat="1" applyFont="1" applyFill="1" applyAlignment="1">
      <alignment horizontal="right"/>
    </xf>
    <xf numFmtId="0" fontId="23" fillId="0" borderId="0" xfId="0" applyFont="1" applyFill="1" applyAlignment="1"/>
    <xf numFmtId="0" fontId="43" fillId="0" borderId="0" xfId="221" applyFont="1" applyFill="1" applyAlignment="1">
      <alignment horizontal="left" vertical="center"/>
    </xf>
    <xf numFmtId="0" fontId="24" fillId="0" borderId="0" xfId="221" applyFont="1" applyFill="1" applyAlignment="1">
      <alignment horizontal="center" vertical="center"/>
    </xf>
    <xf numFmtId="0" fontId="34" fillId="0" borderId="3" xfId="221" applyFill="1" applyBorder="1" applyAlignment="1">
      <alignment horizontal="center" vertical="center"/>
    </xf>
    <xf numFmtId="182" fontId="40" fillId="0" borderId="0" xfId="0" applyNumberFormat="1" applyFont="1" applyFill="1" applyBorder="1" applyAlignment="1" applyProtection="1">
      <alignment horizontal="right" vertical="center"/>
      <protection locked="0"/>
    </xf>
    <xf numFmtId="0" fontId="27" fillId="0" borderId="1" xfId="0" applyFont="1" applyFill="1" applyBorder="1" applyAlignment="1">
      <alignment horizontal="center" vertical="center"/>
    </xf>
    <xf numFmtId="176" fontId="27" fillId="0" borderId="1" xfId="0" applyNumberFormat="1" applyFont="1" applyFill="1" applyBorder="1" applyAlignment="1">
      <alignment horizontal="center" vertical="center"/>
    </xf>
    <xf numFmtId="3" fontId="27" fillId="0" borderId="1" xfId="0" applyNumberFormat="1" applyFont="1" applyFill="1" applyBorder="1" applyAlignment="1" applyProtection="1">
      <alignment vertical="center"/>
    </xf>
    <xf numFmtId="176" fontId="44" fillId="0" borderId="1" xfId="0" applyNumberFormat="1" applyFont="1" applyFill="1" applyBorder="1" applyAlignment="1">
      <alignment horizontal="right" vertical="center"/>
    </xf>
    <xf numFmtId="3" fontId="27" fillId="0" borderId="1" xfId="0" applyNumberFormat="1" applyFont="1" applyFill="1" applyBorder="1" applyAlignment="1" applyProtection="1">
      <alignment vertical="center"/>
    </xf>
    <xf numFmtId="176" fontId="29" fillId="0" borderId="1" xfId="0" applyNumberFormat="1" applyFont="1" applyFill="1" applyBorder="1" applyAlignment="1">
      <alignment horizontal="right" vertical="center"/>
    </xf>
    <xf numFmtId="3" fontId="40" fillId="0" borderId="1" xfId="0" applyNumberFormat="1" applyFont="1" applyFill="1" applyBorder="1" applyAlignment="1" applyProtection="1">
      <alignment horizontal="left" vertical="center" indent="1"/>
    </xf>
    <xf numFmtId="176" fontId="42" fillId="0" borderId="1" xfId="0" applyNumberFormat="1" applyFont="1" applyFill="1" applyBorder="1" applyAlignment="1">
      <alignment horizontal="right" vertical="center"/>
    </xf>
    <xf numFmtId="3" fontId="32" fillId="0" borderId="1" xfId="0" applyNumberFormat="1" applyFont="1" applyFill="1" applyBorder="1" applyAlignment="1" applyProtection="1">
      <alignment horizontal="left" vertical="center" indent="1"/>
    </xf>
    <xf numFmtId="176" fontId="45" fillId="0" borderId="0" xfId="0" applyNumberFormat="1" applyFont="1" applyFill="1" applyAlignment="1">
      <alignment horizontal="right"/>
    </xf>
    <xf numFmtId="3" fontId="32" fillId="0" borderId="1" xfId="0" applyNumberFormat="1" applyFont="1" applyFill="1" applyBorder="1" applyAlignment="1" applyProtection="1">
      <alignment horizontal="left" vertical="center" indent="1"/>
    </xf>
    <xf numFmtId="182" fontId="32" fillId="0" borderId="1" xfId="0" applyNumberFormat="1" applyFont="1" applyFill="1" applyBorder="1" applyAlignment="1" applyProtection="1">
      <alignment vertical="center"/>
    </xf>
    <xf numFmtId="0" fontId="23" fillId="0" borderId="1" xfId="0" applyFont="1" applyFill="1" applyBorder="1" applyAlignment="1">
      <alignment vertical="center"/>
    </xf>
    <xf numFmtId="0" fontId="34" fillId="0" borderId="1" xfId="225" applyFill="1" applyBorder="1" applyAlignment="1">
      <alignment horizontal="left" vertical="center" wrapText="1"/>
    </xf>
    <xf numFmtId="176" fontId="23" fillId="0" borderId="1" xfId="0" applyNumberFormat="1" applyFont="1" applyFill="1" applyBorder="1" applyAlignment="1"/>
    <xf numFmtId="177" fontId="23" fillId="0" borderId="0" xfId="0" applyNumberFormat="1" applyFont="1" applyFill="1" applyAlignment="1">
      <alignment vertical="center" wrapText="1"/>
    </xf>
    <xf numFmtId="177" fontId="42" fillId="0" borderId="0" xfId="0" applyNumberFormat="1" applyFont="1" applyFill="1" applyAlignment="1">
      <alignment horizontal="right"/>
    </xf>
    <xf numFmtId="177" fontId="23" fillId="0" borderId="0" xfId="0" applyNumberFormat="1" applyFont="1" applyFill="1" applyAlignment="1"/>
    <xf numFmtId="177" fontId="18" fillId="0" borderId="0" xfId="221" applyNumberFormat="1" applyFont="1" applyFill="1" applyAlignment="1">
      <alignment horizontal="left" vertical="center"/>
    </xf>
    <xf numFmtId="177" fontId="24" fillId="0" borderId="0" xfId="221" applyNumberFormat="1" applyFont="1" applyFill="1" applyAlignment="1">
      <alignment horizontal="center" vertical="center"/>
    </xf>
    <xf numFmtId="177" fontId="34" fillId="0" borderId="3" xfId="221" applyNumberFormat="1" applyFill="1" applyBorder="1" applyAlignment="1">
      <alignment horizontal="center" vertical="center" wrapText="1"/>
    </xf>
    <xf numFmtId="177" fontId="40" fillId="0" borderId="0" xfId="0" applyNumberFormat="1" applyFont="1" applyFill="1" applyBorder="1" applyAlignment="1" applyProtection="1">
      <alignment horizontal="right" vertical="center"/>
      <protection locked="0"/>
    </xf>
    <xf numFmtId="177" fontId="27" fillId="0" borderId="1" xfId="0" applyNumberFormat="1" applyFont="1" applyFill="1" applyBorder="1" applyAlignment="1">
      <alignment horizontal="center" vertical="center" wrapText="1"/>
    </xf>
    <xf numFmtId="177" fontId="27" fillId="0" borderId="1" xfId="0" applyNumberFormat="1" applyFont="1" applyFill="1" applyBorder="1" applyAlignment="1">
      <alignment vertical="center" wrapText="1"/>
    </xf>
    <xf numFmtId="177" fontId="46" fillId="0" borderId="1" xfId="0" applyNumberFormat="1" applyFont="1" applyFill="1" applyBorder="1" applyAlignment="1">
      <alignment horizontal="center" vertical="center"/>
    </xf>
    <xf numFmtId="177" fontId="31" fillId="0" borderId="5" xfId="0" applyNumberFormat="1" applyFont="1" applyFill="1" applyBorder="1" applyAlignment="1">
      <alignment horizontal="left" vertical="center" shrinkToFit="1"/>
    </xf>
    <xf numFmtId="177" fontId="46" fillId="0" borderId="5" xfId="0" applyNumberFormat="1" applyFont="1" applyFill="1" applyBorder="1" applyAlignment="1">
      <alignment horizontal="center"/>
    </xf>
    <xf numFmtId="177" fontId="47" fillId="0" borderId="5" xfId="0" applyNumberFormat="1" applyFont="1" applyFill="1" applyBorder="1" applyAlignment="1">
      <alignment horizontal="left" vertical="center" shrinkToFit="1"/>
    </xf>
    <xf numFmtId="177" fontId="40" fillId="0" borderId="5" xfId="0" applyNumberFormat="1" applyFont="1" applyFill="1" applyBorder="1" applyAlignment="1">
      <alignment horizontal="left" vertical="center" shrinkToFit="1"/>
    </xf>
    <xf numFmtId="177" fontId="41" fillId="0" borderId="0" xfId="225" applyNumberFormat="1" applyFont="1" applyFill="1" applyAlignment="1">
      <alignment horizontal="left" vertical="center" wrapText="1"/>
    </xf>
    <xf numFmtId="177" fontId="41" fillId="0" borderId="0" xfId="225" applyNumberFormat="1" applyFont="1" applyFill="1" applyAlignment="1">
      <alignment horizontal="left" vertical="center" wrapText="1"/>
    </xf>
    <xf numFmtId="177" fontId="23" fillId="0" borderId="0" xfId="0" applyNumberFormat="1" applyFont="1" applyFill="1" applyAlignment="1">
      <alignment vertical="center"/>
    </xf>
    <xf numFmtId="177" fontId="43" fillId="0" borderId="0" xfId="221" applyNumberFormat="1" applyFont="1" applyFill="1" applyAlignment="1">
      <alignment horizontal="left" vertical="center"/>
    </xf>
    <xf numFmtId="177" fontId="34" fillId="0" borderId="3" xfId="221" applyNumberFormat="1" applyFill="1" applyBorder="1" applyAlignment="1">
      <alignment horizontal="center" vertical="center"/>
    </xf>
    <xf numFmtId="177" fontId="27" fillId="0" borderId="1" xfId="0" applyNumberFormat="1" applyFont="1" applyFill="1" applyBorder="1" applyAlignment="1">
      <alignment horizontal="center" vertical="center"/>
    </xf>
    <xf numFmtId="177" fontId="27" fillId="0" borderId="1" xfId="0" applyNumberFormat="1" applyFont="1" applyFill="1" applyBorder="1" applyAlignment="1">
      <alignment horizontal="center" vertical="center"/>
    </xf>
    <xf numFmtId="177" fontId="27" fillId="0" borderId="1" xfId="0" applyNumberFormat="1" applyFont="1" applyFill="1" applyBorder="1" applyAlignment="1">
      <alignment horizontal="left" vertical="center"/>
    </xf>
    <xf numFmtId="177" fontId="27" fillId="0" borderId="1" xfId="0" applyNumberFormat="1" applyFont="1" applyFill="1" applyBorder="1" applyAlignment="1">
      <alignment vertical="center"/>
    </xf>
    <xf numFmtId="177" fontId="31" fillId="0" borderId="1" xfId="0" applyNumberFormat="1" applyFont="1" applyFill="1" applyBorder="1" applyAlignment="1" applyProtection="1">
      <alignment vertical="center"/>
    </xf>
    <xf numFmtId="177" fontId="46" fillId="0" borderId="1" xfId="0" applyNumberFormat="1" applyFont="1" applyFill="1" applyBorder="1" applyAlignment="1" applyProtection="1">
      <alignment horizontal="center" vertical="center"/>
    </xf>
    <xf numFmtId="177" fontId="31" fillId="0" borderId="1" xfId="0" applyNumberFormat="1" applyFont="1" applyFill="1" applyBorder="1" applyAlignment="1" applyProtection="1">
      <alignment vertical="center" wrapText="1"/>
    </xf>
    <xf numFmtId="177" fontId="12" fillId="0" borderId="1" xfId="0" applyNumberFormat="1" applyFont="1" applyFill="1" applyBorder="1" applyAlignment="1"/>
    <xf numFmtId="177" fontId="21" fillId="0" borderId="1" xfId="0" applyNumberFormat="1" applyFont="1" applyFill="1" applyBorder="1" applyAlignment="1">
      <alignment horizontal="center"/>
    </xf>
    <xf numFmtId="177" fontId="48" fillId="0" borderId="1" xfId="650" applyNumberFormat="1" applyFont="1" applyFill="1" applyBorder="1">
      <alignment vertical="center"/>
    </xf>
    <xf numFmtId="177" fontId="49" fillId="0" borderId="1" xfId="652" applyNumberFormat="1" applyFont="1" applyFill="1" applyBorder="1">
      <alignment vertical="center"/>
    </xf>
    <xf numFmtId="177" fontId="46" fillId="0" borderId="1" xfId="0" applyNumberFormat="1" applyFont="1" applyFill="1" applyBorder="1" applyAlignment="1">
      <alignment horizontal="center" vertical="center"/>
    </xf>
    <xf numFmtId="177" fontId="31" fillId="0" borderId="1" xfId="0" applyNumberFormat="1" applyFont="1" applyFill="1" applyBorder="1" applyAlignment="1" applyProtection="1">
      <alignment vertical="center"/>
    </xf>
    <xf numFmtId="177" fontId="48" fillId="0" borderId="1" xfId="652" applyNumberFormat="1" applyFont="1" applyFill="1" applyBorder="1">
      <alignment vertical="center"/>
    </xf>
    <xf numFmtId="177" fontId="42" fillId="0" borderId="1" xfId="0" applyNumberFormat="1" applyFont="1" applyFill="1" applyBorder="1" applyAlignment="1">
      <alignment horizontal="right" vertical="center"/>
    </xf>
    <xf numFmtId="177" fontId="38" fillId="0" borderId="0" xfId="225" applyNumberFormat="1" applyFont="1" applyFill="1" applyAlignment="1">
      <alignment horizontal="left" vertical="center" wrapText="1"/>
    </xf>
    <xf numFmtId="177" fontId="38" fillId="0" borderId="0" xfId="225" applyNumberFormat="1" applyFont="1" applyFill="1" applyAlignment="1">
      <alignment horizontal="left" vertical="center" wrapText="1"/>
    </xf>
    <xf numFmtId="0" fontId="34" fillId="0" borderId="0" xfId="225" applyFill="1" applyAlignment="1">
      <alignment horizontal="left" vertical="center" indent="1"/>
    </xf>
    <xf numFmtId="0" fontId="34" fillId="0" borderId="0" xfId="225" applyFill="1">
      <alignment vertical="center"/>
    </xf>
    <xf numFmtId="0" fontId="50" fillId="0" borderId="0" xfId="221" applyFont="1" applyFill="1" applyBorder="1" applyAlignment="1">
      <alignment horizontal="center" vertical="center"/>
    </xf>
    <xf numFmtId="0" fontId="51" fillId="0" borderId="0" xfId="221" applyFont="1" applyFill="1" applyBorder="1" applyAlignment="1">
      <alignment horizontal="right" vertical="center"/>
    </xf>
    <xf numFmtId="182" fontId="52" fillId="0" borderId="0" xfId="0" applyNumberFormat="1" applyFont="1" applyFill="1" applyBorder="1" applyAlignment="1" applyProtection="1">
      <alignment horizontal="right" vertical="center"/>
      <protection locked="0"/>
    </xf>
    <xf numFmtId="14" fontId="27" fillId="0" borderId="1" xfId="705" applyNumberFormat="1" applyFont="1" applyFill="1" applyBorder="1" applyAlignment="1" applyProtection="1">
      <alignment horizontal="center" vertical="center"/>
      <protection locked="0"/>
    </xf>
    <xf numFmtId="176" fontId="28" fillId="0" borderId="1" xfId="705" applyNumberFormat="1" applyFont="1" applyFill="1" applyBorder="1" applyAlignment="1" applyProtection="1">
      <alignment horizontal="center" vertical="center" wrapText="1"/>
      <protection locked="0"/>
    </xf>
    <xf numFmtId="0" fontId="27" fillId="0" borderId="1" xfId="687" applyFont="1" applyFill="1" applyBorder="1" applyAlignment="1">
      <alignment vertical="center"/>
    </xf>
    <xf numFmtId="176" fontId="37" fillId="0" borderId="1" xfId="221" applyNumberFormat="1" applyFont="1" applyFill="1" applyBorder="1" applyAlignment="1">
      <alignment horizontal="right" vertical="center"/>
    </xf>
    <xf numFmtId="0" fontId="30" fillId="0" borderId="1" xfId="225" applyFont="1" applyFill="1" applyBorder="1" applyAlignment="1">
      <alignment horizontal="left" vertical="center" indent="1"/>
    </xf>
    <xf numFmtId="176" fontId="32" fillId="0" borderId="1" xfId="0" applyNumberFormat="1" applyFont="1" applyFill="1" applyBorder="1" applyAlignment="1">
      <alignment vertical="center"/>
    </xf>
    <xf numFmtId="0" fontId="35" fillId="0" borderId="1" xfId="225" applyFont="1" applyFill="1" applyBorder="1" applyAlignment="1">
      <alignment horizontal="left" vertical="center" indent="1"/>
    </xf>
    <xf numFmtId="0" fontId="38" fillId="0" borderId="6" xfId="225" applyFont="1" applyFill="1" applyBorder="1" applyAlignment="1">
      <alignment horizontal="left" vertical="center" wrapText="1"/>
    </xf>
    <xf numFmtId="0" fontId="38" fillId="0" borderId="6" xfId="225" applyFont="1" applyFill="1" applyBorder="1" applyAlignment="1">
      <alignment horizontal="left" vertical="center" wrapText="1"/>
    </xf>
    <xf numFmtId="0" fontId="53" fillId="0" borderId="0" xfId="0" applyFont="1" applyFill="1">
      <alignment vertical="center"/>
    </xf>
    <xf numFmtId="0" fontId="51" fillId="0" borderId="0" xfId="0" applyFont="1" applyFill="1">
      <alignment vertical="center"/>
    </xf>
    <xf numFmtId="0" fontId="54" fillId="0" borderId="0" xfId="221" applyFont="1" applyFill="1" applyAlignment="1">
      <alignment horizontal="left" vertical="center"/>
    </xf>
    <xf numFmtId="0" fontId="43" fillId="0" borderId="0" xfId="221" applyFont="1" applyFill="1" applyAlignment="1">
      <alignment horizontal="left" vertical="center"/>
    </xf>
    <xf numFmtId="0" fontId="24" fillId="0" borderId="0" xfId="221" applyFont="1" applyFill="1" applyAlignment="1">
      <alignment horizontal="center" vertical="center"/>
    </xf>
    <xf numFmtId="0" fontId="51" fillId="0" borderId="0" xfId="221" applyFont="1" applyFill="1" applyBorder="1" applyAlignment="1">
      <alignment horizontal="center" vertical="center"/>
    </xf>
    <xf numFmtId="0" fontId="51" fillId="0" borderId="0" xfId="221" applyFont="1" applyFill="1" applyBorder="1" applyAlignment="1">
      <alignment horizontal="right" vertical="center"/>
    </xf>
    <xf numFmtId="182" fontId="26" fillId="0" borderId="0" xfId="0" applyNumberFormat="1" applyFont="1" applyFill="1" applyBorder="1" applyAlignment="1" applyProtection="1">
      <alignment horizontal="right" vertical="center"/>
      <protection locked="0"/>
    </xf>
    <xf numFmtId="14" fontId="27" fillId="0" borderId="4" xfId="705" applyNumberFormat="1" applyFont="1" applyFill="1" applyBorder="1" applyAlignment="1" applyProtection="1">
      <alignment horizontal="center" vertical="center"/>
      <protection locked="0"/>
    </xf>
    <xf numFmtId="176" fontId="28" fillId="0" borderId="4" xfId="705" applyNumberFormat="1" applyFont="1" applyFill="1" applyBorder="1" applyAlignment="1" applyProtection="1">
      <alignment horizontal="center" vertical="center" wrapText="1"/>
      <protection locked="0"/>
    </xf>
    <xf numFmtId="14" fontId="27" fillId="0" borderId="7" xfId="705" applyNumberFormat="1" applyFont="1" applyFill="1" applyBorder="1" applyAlignment="1" applyProtection="1">
      <alignment horizontal="center" vertical="center"/>
      <protection locked="0"/>
    </xf>
    <xf numFmtId="176" fontId="28" fillId="0" borderId="7" xfId="705" applyNumberFormat="1" applyFont="1" applyFill="1" applyBorder="1" applyAlignment="1" applyProtection="1">
      <alignment horizontal="center" vertical="center" wrapText="1"/>
      <protection locked="0"/>
    </xf>
    <xf numFmtId="0" fontId="28" fillId="0" borderId="1" xfId="221" applyFont="1" applyFill="1" applyBorder="1">
      <alignment vertical="center"/>
    </xf>
    <xf numFmtId="176" fontId="55" fillId="0" borderId="1" xfId="687" applyNumberFormat="1" applyFont="1" applyFill="1" applyBorder="1" applyAlignment="1">
      <alignment horizontal="center" vertical="center"/>
    </xf>
    <xf numFmtId="0" fontId="32" fillId="0" borderId="8" xfId="0" applyFont="1" applyFill="1" applyBorder="1" applyAlignment="1">
      <alignment horizontal="center" vertical="center"/>
    </xf>
    <xf numFmtId="176" fontId="32" fillId="0" borderId="1" xfId="0" applyNumberFormat="1" applyFont="1" applyFill="1" applyBorder="1" applyAlignment="1">
      <alignment horizontal="center" vertical="center"/>
    </xf>
    <xf numFmtId="185" fontId="32" fillId="0" borderId="8" xfId="0" applyNumberFormat="1" applyFont="1" applyFill="1" applyBorder="1" applyAlignment="1">
      <alignment horizontal="center" vertical="center"/>
    </xf>
    <xf numFmtId="0" fontId="38" fillId="0" borderId="0" xfId="652" applyFont="1" applyFill="1" applyAlignment="1">
      <alignment horizontal="left" vertical="center" wrapText="1"/>
    </xf>
    <xf numFmtId="0" fontId="38" fillId="0" borderId="6" xfId="652" applyFont="1" applyFill="1" applyBorder="1" applyAlignment="1">
      <alignment horizontal="left" vertical="center" wrapText="1"/>
    </xf>
    <xf numFmtId="176" fontId="23" fillId="0" borderId="0" xfId="687" applyNumberFormat="1" applyFont="1" applyFill="1" applyAlignment="1">
      <alignment horizontal="right"/>
    </xf>
    <xf numFmtId="0" fontId="23" fillId="0" borderId="0" xfId="687" applyFont="1" applyFill="1"/>
    <xf numFmtId="0" fontId="23" fillId="0" borderId="0" xfId="687" applyFont="1" applyFill="1"/>
    <xf numFmtId="0" fontId="26" fillId="0" borderId="0" xfId="221" applyFont="1" applyFill="1" applyBorder="1" applyAlignment="1">
      <alignment horizontal="right" vertical="center"/>
    </xf>
    <xf numFmtId="0" fontId="27" fillId="0" borderId="1" xfId="687" applyFont="1" applyFill="1" applyBorder="1" applyAlignment="1">
      <alignment horizontal="center" vertical="center"/>
    </xf>
    <xf numFmtId="0" fontId="28" fillId="0" borderId="1" xfId="221" applyFont="1" applyFill="1" applyBorder="1">
      <alignment vertical="center"/>
    </xf>
    <xf numFmtId="176" fontId="56" fillId="0" borderId="1" xfId="652" applyNumberFormat="1" applyFont="1" applyFill="1" applyBorder="1" applyAlignment="1">
      <alignment horizontal="center" vertical="center"/>
    </xf>
    <xf numFmtId="176" fontId="57" fillId="0" borderId="1" xfId="652" applyNumberFormat="1" applyFont="1" applyFill="1" applyBorder="1">
      <alignment vertical="center"/>
    </xf>
    <xf numFmtId="0" fontId="30" fillId="0" borderId="1" xfId="221" applyFont="1" applyFill="1" applyBorder="1">
      <alignment vertical="center"/>
    </xf>
    <xf numFmtId="0" fontId="26" fillId="0" borderId="1" xfId="221" applyFont="1" applyFill="1" applyBorder="1">
      <alignment vertical="center"/>
    </xf>
    <xf numFmtId="182" fontId="58" fillId="0" borderId="1" xfId="221" applyNumberFormat="1" applyFont="1" applyFill="1" applyBorder="1" applyAlignment="1">
      <alignment horizontal="center" vertical="center"/>
    </xf>
    <xf numFmtId="0" fontId="30" fillId="0" borderId="1" xfId="221" applyFont="1" applyFill="1" applyBorder="1">
      <alignment vertical="center"/>
    </xf>
    <xf numFmtId="176" fontId="42" fillId="0" borderId="1" xfId="687" applyNumberFormat="1" applyFont="1" applyFill="1" applyBorder="1" applyAlignment="1">
      <alignment horizontal="right" vertical="center"/>
    </xf>
    <xf numFmtId="176" fontId="46" fillId="0" borderId="1" xfId="687" applyNumberFormat="1" applyFont="1" applyFill="1" applyBorder="1" applyAlignment="1">
      <alignment horizontal="center" vertical="center"/>
    </xf>
    <xf numFmtId="0" fontId="12" fillId="0" borderId="1" xfId="687" applyFont="1" applyFill="1" applyBorder="1"/>
    <xf numFmtId="0" fontId="23" fillId="0" borderId="1" xfId="687" applyFont="1" applyFill="1" applyBorder="1"/>
    <xf numFmtId="0" fontId="38" fillId="0" borderId="6" xfId="652" applyFont="1" applyFill="1" applyBorder="1" applyAlignment="1">
      <alignment horizontal="left" vertical="center" wrapText="1"/>
    </xf>
    <xf numFmtId="0" fontId="23" fillId="0" borderId="0" xfId="687" applyFont="1" applyFill="1" applyBorder="1"/>
    <xf numFmtId="177" fontId="59" fillId="0" borderId="0" xfId="0" applyNumberFormat="1" applyFont="1" applyFill="1" applyAlignment="1">
      <alignment vertical="center"/>
    </xf>
    <xf numFmtId="177" fontId="60" fillId="0" borderId="0" xfId="0" applyNumberFormat="1" applyFont="1" applyFill="1" applyAlignment="1">
      <alignment vertical="center"/>
    </xf>
    <xf numFmtId="177" fontId="61" fillId="0" borderId="0" xfId="0" applyNumberFormat="1" applyFont="1" applyFill="1" applyBorder="1" applyAlignment="1">
      <alignment horizontal="center" vertical="center"/>
    </xf>
    <xf numFmtId="177" fontId="34" fillId="0" borderId="0" xfId="221" applyNumberFormat="1" applyFill="1" applyBorder="1" applyAlignment="1">
      <alignment horizontal="right" vertical="center"/>
    </xf>
    <xf numFmtId="177" fontId="26" fillId="0" borderId="0" xfId="221" applyNumberFormat="1" applyFont="1" applyFill="1" applyBorder="1" applyAlignment="1">
      <alignment horizontal="right" vertical="center"/>
    </xf>
    <xf numFmtId="177" fontId="27" fillId="0" borderId="1" xfId="687" applyNumberFormat="1" applyFont="1" applyFill="1" applyBorder="1" applyAlignment="1">
      <alignment horizontal="left" vertical="center"/>
    </xf>
    <xf numFmtId="177" fontId="27" fillId="0" borderId="1" xfId="687" applyNumberFormat="1" applyFont="1" applyFill="1" applyBorder="1" applyAlignment="1">
      <alignment horizontal="center" vertical="center"/>
    </xf>
    <xf numFmtId="177" fontId="44" fillId="0" borderId="1" xfId="0" applyNumberFormat="1" applyFont="1" applyFill="1" applyBorder="1" applyAlignment="1">
      <alignment vertical="center"/>
    </xf>
    <xf numFmtId="177" fontId="40" fillId="0" borderId="1" xfId="0" applyNumberFormat="1" applyFont="1" applyFill="1" applyBorder="1" applyAlignment="1">
      <alignment vertical="center"/>
    </xf>
    <xf numFmtId="177" fontId="38" fillId="0" borderId="6" xfId="650" applyNumberFormat="1" applyFont="1" applyFill="1" applyBorder="1" applyAlignment="1">
      <alignment horizontal="left" vertical="center" wrapText="1"/>
    </xf>
    <xf numFmtId="177" fontId="62" fillId="0" borderId="0" xfId="705" applyNumberFormat="1" applyFont="1" applyFill="1" applyAlignment="1" applyProtection="1">
      <alignment vertical="center" wrapText="1"/>
      <protection locked="0"/>
    </xf>
    <xf numFmtId="177" fontId="62" fillId="0" borderId="0" xfId="705" applyNumberFormat="1" applyFill="1" applyAlignment="1" applyProtection="1">
      <alignment vertical="center"/>
      <protection locked="0"/>
    </xf>
    <xf numFmtId="177" fontId="61" fillId="0" borderId="0" xfId="650" applyNumberFormat="1" applyFont="1" applyFill="1" applyBorder="1" applyAlignment="1">
      <alignment horizontal="center" vertical="center"/>
    </xf>
    <xf numFmtId="177" fontId="34" fillId="0" borderId="3" xfId="650" applyNumberFormat="1" applyFill="1" applyBorder="1" applyAlignment="1">
      <alignment horizontal="center" vertical="center"/>
    </xf>
    <xf numFmtId="177" fontId="35" fillId="0" borderId="0" xfId="650" applyNumberFormat="1" applyFont="1" applyFill="1" applyBorder="1" applyAlignment="1">
      <alignment horizontal="right" vertical="center"/>
    </xf>
    <xf numFmtId="177" fontId="27" fillId="0" borderId="1" xfId="650" applyNumberFormat="1" applyFont="1" applyFill="1" applyBorder="1" applyAlignment="1">
      <alignment horizontal="center" vertical="center" wrapText="1"/>
    </xf>
    <xf numFmtId="177" fontId="25" fillId="0" borderId="1" xfId="650" applyNumberFormat="1" applyFont="1" applyFill="1" applyBorder="1" applyAlignment="1">
      <alignment horizontal="center" vertical="center" wrapText="1"/>
    </xf>
    <xf numFmtId="177" fontId="63" fillId="0" borderId="1" xfId="688" applyNumberFormat="1" applyFont="1" applyFill="1" applyBorder="1" applyAlignment="1">
      <alignment horizontal="center" vertical="center"/>
    </xf>
    <xf numFmtId="177" fontId="26" fillId="0" borderId="1" xfId="0" applyNumberFormat="1" applyFont="1" applyFill="1" applyBorder="1" applyAlignment="1" applyProtection="1">
      <alignment vertical="center"/>
    </xf>
    <xf numFmtId="177" fontId="64" fillId="0" borderId="1" xfId="0" applyNumberFormat="1" applyFont="1" applyFill="1" applyBorder="1" applyAlignment="1" applyProtection="1">
      <alignment horizontal="center" vertical="center"/>
    </xf>
    <xf numFmtId="177" fontId="65" fillId="0" borderId="1" xfId="650" applyNumberFormat="1" applyFont="1" applyFill="1" applyBorder="1" applyAlignment="1">
      <alignment horizontal="center" vertical="center"/>
    </xf>
    <xf numFmtId="177" fontId="26" fillId="0" borderId="1" xfId="0" applyNumberFormat="1" applyFont="1" applyFill="1" applyBorder="1" applyAlignment="1" applyProtection="1">
      <alignment vertical="center"/>
    </xf>
    <xf numFmtId="177" fontId="64" fillId="0" borderId="1" xfId="0" applyNumberFormat="1" applyFont="1" applyFill="1" applyBorder="1" applyAlignment="1" applyProtection="1">
      <alignment horizontal="center" vertical="center"/>
    </xf>
    <xf numFmtId="177" fontId="65" fillId="0" borderId="1" xfId="650" applyNumberFormat="1" applyFont="1" applyFill="1" applyBorder="1" applyAlignment="1">
      <alignment horizontal="center" vertical="center"/>
    </xf>
    <xf numFmtId="177" fontId="40" fillId="0" borderId="0" xfId="650" applyNumberFormat="1" applyFont="1" applyFill="1" applyAlignment="1">
      <alignment horizontal="left" vertical="center" wrapText="1"/>
    </xf>
    <xf numFmtId="177" fontId="38" fillId="0" borderId="0" xfId="650" applyNumberFormat="1" applyFont="1" applyFill="1" applyAlignment="1">
      <alignment horizontal="left" vertical="center" wrapText="1"/>
    </xf>
    <xf numFmtId="177" fontId="59" fillId="0" borderId="0" xfId="650" applyNumberFormat="1" applyFont="1" applyFill="1" applyAlignment="1">
      <alignment vertical="center"/>
    </xf>
    <xf numFmtId="177" fontId="60" fillId="0" borderId="0" xfId="650" applyNumberFormat="1" applyFont="1" applyFill="1" applyAlignment="1">
      <alignment vertical="center"/>
    </xf>
    <xf numFmtId="177" fontId="43" fillId="0" borderId="0" xfId="221" applyNumberFormat="1" applyFont="1" applyFill="1" applyAlignment="1">
      <alignment horizontal="left" vertical="center"/>
    </xf>
    <xf numFmtId="177" fontId="24" fillId="0" borderId="0" xfId="221" applyNumberFormat="1" applyFont="1" applyFill="1" applyAlignment="1">
      <alignment horizontal="center" vertical="center"/>
    </xf>
    <xf numFmtId="177" fontId="34" fillId="0" borderId="3" xfId="650" applyNumberFormat="1" applyFill="1" applyBorder="1" applyAlignment="1">
      <alignment horizontal="right" vertical="center"/>
    </xf>
    <xf numFmtId="177" fontId="27" fillId="0" borderId="1" xfId="688" applyNumberFormat="1" applyFont="1" applyFill="1" applyBorder="1" applyAlignment="1">
      <alignment horizontal="center" vertical="center"/>
    </xf>
    <xf numFmtId="177" fontId="27" fillId="0" borderId="1" xfId="705" applyNumberFormat="1" applyFont="1" applyFill="1" applyBorder="1" applyAlignment="1" applyProtection="1">
      <alignment horizontal="center" vertical="center" wrapText="1"/>
      <protection locked="0"/>
    </xf>
    <xf numFmtId="177" fontId="37" fillId="0" borderId="1" xfId="0" applyNumberFormat="1" applyFont="1" applyFill="1" applyBorder="1" applyAlignment="1" applyProtection="1">
      <alignment vertical="center"/>
    </xf>
    <xf numFmtId="177" fontId="66" fillId="0" borderId="1" xfId="0" applyNumberFormat="1" applyFont="1" applyFill="1" applyBorder="1" applyAlignment="1" applyProtection="1">
      <alignment horizontal="center" vertical="center"/>
    </xf>
    <xf numFmtId="177" fontId="67" fillId="0" borderId="5" xfId="0" applyNumberFormat="1" applyFont="1" applyFill="1" applyBorder="1" applyAlignment="1">
      <alignment horizontal="left" vertical="center"/>
    </xf>
    <xf numFmtId="177" fontId="65" fillId="0" borderId="5" xfId="0" applyNumberFormat="1" applyFont="1" applyFill="1" applyBorder="1" applyAlignment="1">
      <alignment horizontal="center" vertical="center"/>
    </xf>
    <xf numFmtId="177" fontId="68" fillId="0" borderId="5" xfId="0" applyNumberFormat="1" applyFont="1" applyFill="1" applyBorder="1" applyAlignment="1">
      <alignment horizontal="left" vertical="center"/>
    </xf>
    <xf numFmtId="177" fontId="69" fillId="0" borderId="5" xfId="0" applyNumberFormat="1" applyFont="1" applyFill="1" applyBorder="1" applyAlignment="1">
      <alignment horizontal="left" vertical="center"/>
    </xf>
    <xf numFmtId="177" fontId="40" fillId="0" borderId="6" xfId="650" applyNumberFormat="1" applyFont="1" applyFill="1" applyBorder="1" applyAlignment="1">
      <alignment horizontal="left" vertical="center" wrapText="1"/>
    </xf>
    <xf numFmtId="177" fontId="34" fillId="0" borderId="0" xfId="652" applyNumberFormat="1" applyFill="1">
      <alignment vertical="center"/>
    </xf>
    <xf numFmtId="177" fontId="18" fillId="0" borderId="0" xfId="221" applyNumberFormat="1" applyFont="1" applyFill="1" applyAlignment="1">
      <alignment horizontal="left" vertical="center"/>
    </xf>
    <xf numFmtId="177" fontId="70" fillId="0" borderId="0" xfId="652" applyNumberFormat="1" applyFont="1" applyFill="1" applyAlignment="1">
      <alignment horizontal="center" vertical="center"/>
    </xf>
    <xf numFmtId="177" fontId="34" fillId="0" borderId="3" xfId="221" applyNumberFormat="1" applyBorder="1" applyAlignment="1">
      <alignment horizontal="right" vertical="center"/>
    </xf>
    <xf numFmtId="177" fontId="27" fillId="0" borderId="1" xfId="652" applyNumberFormat="1" applyFont="1" applyFill="1" applyBorder="1" applyAlignment="1">
      <alignment horizontal="center" vertical="center"/>
    </xf>
    <xf numFmtId="177" fontId="65" fillId="0" borderId="1" xfId="652" applyNumberFormat="1" applyFont="1" applyFill="1" applyBorder="1" applyAlignment="1">
      <alignment horizontal="center" vertical="center"/>
    </xf>
    <xf numFmtId="177" fontId="27" fillId="0" borderId="1" xfId="704" applyNumberFormat="1" applyFont="1" applyFill="1" applyBorder="1" applyAlignment="1" applyProtection="1">
      <alignment horizontal="left" vertical="center" wrapText="1"/>
      <protection locked="0"/>
    </xf>
    <xf numFmtId="177" fontId="48" fillId="0" borderId="1" xfId="652" applyNumberFormat="1" applyFont="1" applyFill="1" applyBorder="1">
      <alignment vertical="center"/>
    </xf>
    <xf numFmtId="177" fontId="65" fillId="0" borderId="1" xfId="652" applyNumberFormat="1" applyFont="1" applyFill="1" applyBorder="1" applyAlignment="1">
      <alignment horizontal="center" vertical="center"/>
    </xf>
    <xf numFmtId="177" fontId="49" fillId="0" borderId="1" xfId="652" applyNumberFormat="1" applyFont="1" applyFill="1" applyBorder="1">
      <alignment vertical="center"/>
    </xf>
    <xf numFmtId="177" fontId="34" fillId="0" borderId="1" xfId="652" applyNumberFormat="1" applyFill="1" applyBorder="1">
      <alignment vertical="center"/>
    </xf>
    <xf numFmtId="177" fontId="64" fillId="0" borderId="1" xfId="652" applyNumberFormat="1" applyFont="1" applyFill="1" applyBorder="1" applyAlignment="1">
      <alignment horizontal="center" vertical="center"/>
    </xf>
    <xf numFmtId="177" fontId="30" fillId="0" borderId="8" xfId="0" applyNumberFormat="1" applyFont="1" applyFill="1" applyBorder="1" applyAlignment="1" applyProtection="1">
      <alignment vertical="center"/>
    </xf>
    <xf numFmtId="177" fontId="48" fillId="0" borderId="8" xfId="652" applyNumberFormat="1" applyFont="1" applyFill="1" applyBorder="1">
      <alignment vertical="center"/>
    </xf>
    <xf numFmtId="177" fontId="49" fillId="0" borderId="1" xfId="652" applyNumberFormat="1" applyFont="1" applyFill="1" applyBorder="1" applyAlignment="1">
      <alignment vertical="center" wrapText="1"/>
    </xf>
    <xf numFmtId="177" fontId="71" fillId="0" borderId="0" xfId="652" applyNumberFormat="1" applyFont="1" applyFill="1">
      <alignment vertical="center"/>
    </xf>
    <xf numFmtId="177" fontId="64" fillId="0" borderId="1" xfId="221" applyNumberFormat="1" applyFont="1" applyFill="1" applyBorder="1" applyAlignment="1">
      <alignment horizontal="center" vertical="center"/>
    </xf>
    <xf numFmtId="177" fontId="72" fillId="0" borderId="1" xfId="652" applyNumberFormat="1" applyFont="1" applyFill="1" applyBorder="1">
      <alignment vertical="center"/>
    </xf>
    <xf numFmtId="177" fontId="38" fillId="0" borderId="6" xfId="652" applyNumberFormat="1" applyFont="1" applyFill="1" applyBorder="1" applyAlignment="1">
      <alignment horizontal="left" vertical="center" wrapText="1"/>
    </xf>
    <xf numFmtId="177" fontId="41" fillId="0" borderId="6" xfId="652" applyNumberFormat="1" applyFont="1" applyFill="1" applyBorder="1" applyAlignment="1">
      <alignment horizontal="left" vertical="center" wrapText="1"/>
    </xf>
    <xf numFmtId="0" fontId="23" fillId="0" borderId="0" xfId="679" applyFont="1" applyFill="1" applyAlignment="1">
      <alignment vertical="center"/>
    </xf>
    <xf numFmtId="0" fontId="23" fillId="0" borderId="0" xfId="679" applyFont="1" applyFill="1">
      <alignment vertical="center"/>
    </xf>
    <xf numFmtId="182" fontId="25" fillId="0" borderId="0" xfId="581" applyNumberFormat="1" applyFont="1" applyFill="1" applyBorder="1" applyAlignment="1">
      <alignment horizontal="center" vertical="center"/>
    </xf>
    <xf numFmtId="0" fontId="27" fillId="0" borderId="1" xfId="221" applyFont="1" applyFill="1" applyBorder="1" applyAlignment="1">
      <alignment horizontal="center" vertical="center"/>
    </xf>
    <xf numFmtId="176" fontId="27" fillId="0" borderId="1" xfId="705" applyNumberFormat="1" applyFont="1" applyFill="1" applyBorder="1" applyAlignment="1" applyProtection="1">
      <alignment horizontal="center" vertical="center" wrapText="1"/>
      <protection locked="0"/>
    </xf>
    <xf numFmtId="0" fontId="27" fillId="0" borderId="1" xfId="705" applyFont="1" applyFill="1" applyBorder="1" applyAlignment="1" applyProtection="1">
      <alignment horizontal="center" vertical="center" wrapText="1"/>
      <protection locked="0"/>
    </xf>
    <xf numFmtId="0" fontId="27" fillId="0" borderId="1" xfId="581" applyFont="1" applyFill="1" applyBorder="1" applyAlignment="1">
      <alignment horizontal="center" vertical="center"/>
    </xf>
    <xf numFmtId="182" fontId="37" fillId="0" borderId="1" xfId="0" applyNumberFormat="1" applyFont="1" applyFill="1" applyBorder="1" applyAlignment="1" applyProtection="1">
      <alignment vertical="center"/>
    </xf>
    <xf numFmtId="176" fontId="37" fillId="0" borderId="1" xfId="1056" applyNumberFormat="1" applyFont="1" applyFill="1" applyBorder="1" applyAlignment="1">
      <alignment horizontal="right" vertical="center"/>
    </xf>
    <xf numFmtId="183" fontId="73" fillId="0" borderId="1" xfId="221" applyNumberFormat="1" applyFont="1" applyFill="1" applyBorder="1">
      <alignment vertical="center"/>
    </xf>
    <xf numFmtId="0" fontId="27" fillId="0" borderId="1" xfId="581" applyFont="1" applyFill="1" applyBorder="1" applyAlignment="1">
      <alignment horizontal="left" vertical="center"/>
    </xf>
    <xf numFmtId="176" fontId="42" fillId="0" borderId="1" xfId="1056" applyNumberFormat="1" applyFont="1" applyFill="1" applyBorder="1" applyAlignment="1">
      <alignment horizontal="right" vertical="center"/>
    </xf>
    <xf numFmtId="183" fontId="35" fillId="0" borderId="1" xfId="221" applyNumberFormat="1" applyFont="1" applyFill="1" applyBorder="1">
      <alignment vertical="center"/>
    </xf>
    <xf numFmtId="176" fontId="26" fillId="0" borderId="1" xfId="221" applyNumberFormat="1" applyFont="1" applyFill="1" applyBorder="1" applyAlignment="1">
      <alignment horizontal="left" vertical="center" wrapText="1" indent="1"/>
    </xf>
    <xf numFmtId="0" fontId="36" fillId="0" borderId="1" xfId="679" applyFont="1" applyFill="1" applyBorder="1" applyAlignment="1">
      <alignment horizontal="center" vertical="center"/>
    </xf>
    <xf numFmtId="0" fontId="74" fillId="0" borderId="1" xfId="679" applyFont="1" applyFill="1" applyBorder="1" applyAlignment="1">
      <alignment horizontal="center" vertical="center"/>
    </xf>
    <xf numFmtId="0" fontId="71" fillId="0" borderId="1" xfId="581" applyFont="1" applyFill="1" applyBorder="1" applyAlignment="1">
      <alignment horizontal="left" vertical="center"/>
    </xf>
    <xf numFmtId="0" fontId="34" fillId="0" borderId="0" xfId="636" applyFont="1" applyFill="1" applyAlignment="1">
      <alignment horizontal="left" vertical="center" wrapText="1"/>
    </xf>
    <xf numFmtId="0" fontId="42" fillId="0" borderId="0" xfId="679" applyFont="1" applyFill="1">
      <alignment vertical="center"/>
    </xf>
    <xf numFmtId="0" fontId="35" fillId="0" borderId="0" xfId="221" applyFont="1" applyFill="1" applyBorder="1" applyAlignment="1">
      <alignment horizontal="right" vertical="center"/>
    </xf>
    <xf numFmtId="0" fontId="23" fillId="0" borderId="0" xfId="636" applyFont="1" applyFill="1" applyAlignment="1"/>
    <xf numFmtId="0" fontId="34" fillId="0" borderId="0" xfId="636" applyFill="1" applyAlignment="1"/>
    <xf numFmtId="176" fontId="34" fillId="0" borderId="0" xfId="636" applyNumberFormat="1" applyFill="1" applyAlignment="1">
      <alignment horizontal="center" vertical="center"/>
    </xf>
    <xf numFmtId="0" fontId="43" fillId="0" borderId="0" xfId="221" applyFont="1" applyFill="1" applyAlignment="1">
      <alignment horizontal="left" vertical="center"/>
    </xf>
    <xf numFmtId="0" fontId="75" fillId="0" borderId="0" xfId="636" applyFont="1" applyFill="1" applyAlignment="1">
      <alignment horizontal="center" vertical="center"/>
    </xf>
    <xf numFmtId="0" fontId="35" fillId="0" borderId="3" xfId="636" applyFont="1" applyFill="1" applyBorder="1" applyAlignment="1">
      <alignment horizontal="right" vertical="center"/>
    </xf>
    <xf numFmtId="176" fontId="37" fillId="0" borderId="1" xfId="636" applyNumberFormat="1" applyFont="1" applyFill="1" applyBorder="1" applyAlignment="1">
      <alignment horizontal="right" vertical="center"/>
    </xf>
    <xf numFmtId="186" fontId="37" fillId="0" borderId="1" xfId="1056" applyNumberFormat="1" applyFont="1" applyFill="1" applyBorder="1" applyAlignment="1">
      <alignment horizontal="right" vertical="center"/>
    </xf>
    <xf numFmtId="0" fontId="30" fillId="0" borderId="1" xfId="636" applyFont="1" applyFill="1" applyBorder="1">
      <alignment vertical="center"/>
    </xf>
    <xf numFmtId="186" fontId="45" fillId="0" borderId="1" xfId="1056" applyNumberFormat="1" applyFont="1" applyFill="1" applyBorder="1" applyAlignment="1">
      <alignment horizontal="right" vertical="center"/>
    </xf>
    <xf numFmtId="0" fontId="26" fillId="0" borderId="1" xfId="636" applyFont="1" applyFill="1" applyBorder="1">
      <alignment vertical="center"/>
    </xf>
    <xf numFmtId="0" fontId="35" fillId="0" borderId="1" xfId="636" applyFont="1" applyFill="1" applyBorder="1">
      <alignment vertical="center"/>
    </xf>
    <xf numFmtId="176" fontId="23" fillId="0" borderId="1" xfId="1056" applyNumberFormat="1" applyFont="1" applyFill="1" applyBorder="1" applyAlignment="1">
      <alignment horizontal="right" vertical="center"/>
    </xf>
    <xf numFmtId="176" fontId="23" fillId="0" borderId="1" xfId="1056" applyNumberFormat="1" applyFont="1" applyFill="1" applyBorder="1" applyAlignment="1">
      <alignment horizontal="center" vertical="center"/>
    </xf>
    <xf numFmtId="0" fontId="34" fillId="0" borderId="1" xfId="636" applyFill="1" applyBorder="1">
      <alignment vertical="center"/>
    </xf>
    <xf numFmtId="0" fontId="34" fillId="0" borderId="1" xfId="636" applyFill="1" applyBorder="1" applyAlignment="1">
      <alignment vertical="center"/>
    </xf>
    <xf numFmtId="0" fontId="34" fillId="0" borderId="4" xfId="636" applyFill="1" applyBorder="1" applyAlignment="1"/>
    <xf numFmtId="176" fontId="34" fillId="0" borderId="4" xfId="636" applyNumberFormat="1" applyFill="1" applyBorder="1" applyAlignment="1">
      <alignment horizontal="center" vertical="center"/>
    </xf>
    <xf numFmtId="176" fontId="35" fillId="0" borderId="1" xfId="636" applyNumberFormat="1" applyFont="1" applyFill="1" applyBorder="1">
      <alignment vertical="center"/>
    </xf>
    <xf numFmtId="0" fontId="25" fillId="0" borderId="1" xfId="636" applyFont="1" applyFill="1" applyBorder="1" applyAlignment="1">
      <alignment vertical="center"/>
    </xf>
    <xf numFmtId="0" fontId="32" fillId="0" borderId="1" xfId="0" applyFont="1" applyFill="1" applyBorder="1" applyAlignment="1">
      <alignment horizontal="left" vertical="center"/>
    </xf>
    <xf numFmtId="176" fontId="34" fillId="0" borderId="1" xfId="636" applyNumberFormat="1" applyFill="1" applyBorder="1" applyAlignment="1">
      <alignment horizontal="center" vertical="center"/>
    </xf>
    <xf numFmtId="0" fontId="31" fillId="0" borderId="1" xfId="0" applyFont="1" applyFill="1" applyBorder="1" applyAlignment="1">
      <alignment horizontal="left" vertical="center"/>
    </xf>
    <xf numFmtId="0" fontId="34" fillId="0" borderId="1" xfId="636" applyFill="1" applyBorder="1" applyAlignment="1"/>
    <xf numFmtId="0" fontId="38" fillId="0" borderId="0" xfId="636" applyFont="1" applyFill="1" applyAlignment="1">
      <alignment horizontal="left" vertical="center" wrapText="1"/>
    </xf>
    <xf numFmtId="0" fontId="41" fillId="0" borderId="0" xfId="636" applyFont="1" applyFill="1" applyAlignment="1">
      <alignment horizontal="left" vertical="center" wrapText="1"/>
    </xf>
    <xf numFmtId="176" fontId="23" fillId="0" borderId="0" xfId="636" applyNumberFormat="1" applyFont="1" applyFill="1" applyAlignment="1"/>
    <xf numFmtId="0" fontId="23" fillId="0" borderId="1" xfId="636" applyFont="1" applyFill="1" applyBorder="1" applyAlignment="1"/>
    <xf numFmtId="184" fontId="76" fillId="0" borderId="1" xfId="636" applyNumberFormat="1" applyFont="1" applyFill="1" applyBorder="1" applyAlignment="1">
      <alignment vertical="center"/>
    </xf>
    <xf numFmtId="188" fontId="37" fillId="0" borderId="1" xfId="636" applyNumberFormat="1" applyFont="1" applyFill="1" applyBorder="1" applyAlignment="1">
      <alignment horizontal="right" vertical="center"/>
    </xf>
    <xf numFmtId="177" fontId="23" fillId="0" borderId="0" xfId="0" applyNumberFormat="1" applyFont="1" applyFill="1" applyAlignment="1">
      <alignment vertical="center"/>
    </xf>
    <xf numFmtId="177" fontId="23" fillId="0" borderId="0" xfId="0" applyNumberFormat="1" applyFont="1" applyFill="1" applyAlignment="1"/>
    <xf numFmtId="177" fontId="42" fillId="0" borderId="0" xfId="0" applyNumberFormat="1" applyFont="1" applyFill="1" applyAlignment="1">
      <alignment horizontal="right"/>
    </xf>
    <xf numFmtId="177" fontId="75" fillId="0" borderId="0" xfId="221" applyNumberFormat="1" applyFont="1" applyFill="1" applyAlignment="1">
      <alignment horizontal="center" vertical="center"/>
    </xf>
    <xf numFmtId="177" fontId="77" fillId="0" borderId="0" xfId="221" applyNumberFormat="1" applyFont="1" applyFill="1" applyAlignment="1">
      <alignment horizontal="right" vertical="center"/>
    </xf>
    <xf numFmtId="177" fontId="34" fillId="0" borderId="3" xfId="221" applyNumberFormat="1" applyFill="1" applyBorder="1" applyAlignment="1">
      <alignment horizontal="center" vertical="center"/>
    </xf>
    <xf numFmtId="177" fontId="42" fillId="0" borderId="0" xfId="0" applyNumberFormat="1" applyFont="1" applyFill="1" applyBorder="1" applyAlignment="1" applyProtection="1">
      <alignment horizontal="right" vertical="center"/>
      <protection locked="0"/>
    </xf>
    <xf numFmtId="177" fontId="28" fillId="0" borderId="1" xfId="221" applyNumberFormat="1" applyFont="1" applyFill="1" applyBorder="1">
      <alignment vertical="center"/>
    </xf>
    <xf numFmtId="177" fontId="78" fillId="0" borderId="1" xfId="0" applyNumberFormat="1" applyFont="1" applyFill="1" applyBorder="1" applyAlignment="1" applyProtection="1">
      <alignment vertical="center"/>
    </xf>
    <xf numFmtId="177" fontId="40" fillId="0" borderId="1" xfId="0" applyNumberFormat="1" applyFont="1" applyFill="1" applyBorder="1" applyAlignment="1" applyProtection="1">
      <alignment horizontal="left" vertical="center" indent="1"/>
    </xf>
    <xf numFmtId="177" fontId="40" fillId="0" borderId="1" xfId="0" applyNumberFormat="1" applyFont="1" applyFill="1" applyBorder="1" applyAlignment="1">
      <alignment horizontal="right" vertical="center"/>
    </xf>
    <xf numFmtId="177" fontId="40" fillId="0" borderId="1" xfId="0" applyNumberFormat="1" applyFont="1" applyFill="1" applyBorder="1" applyAlignment="1" applyProtection="1">
      <alignment vertical="center"/>
    </xf>
    <xf numFmtId="177" fontId="34" fillId="0" borderId="6" xfId="225" applyNumberFormat="1" applyFill="1" applyBorder="1" applyAlignment="1">
      <alignment vertical="center" wrapText="1"/>
    </xf>
    <xf numFmtId="177" fontId="76" fillId="0" borderId="0" xfId="212" applyNumberFormat="1" applyFont="1" applyFill="1"/>
    <xf numFmtId="177" fontId="23" fillId="0" borderId="0" xfId="212" applyNumberFormat="1" applyFont="1" applyFill="1" applyAlignment="1">
      <alignment vertical="center"/>
    </xf>
    <xf numFmtId="177" fontId="23" fillId="0" borderId="0" xfId="212" applyNumberFormat="1" applyFont="1" applyFill="1"/>
    <xf numFmtId="177" fontId="4" fillId="0" borderId="0" xfId="221" applyNumberFormat="1" applyFont="1" applyFill="1" applyAlignment="1">
      <alignment horizontal="left" vertical="center"/>
    </xf>
    <xf numFmtId="177" fontId="79" fillId="0" borderId="0" xfId="221" applyNumberFormat="1" applyFont="1" applyFill="1" applyAlignment="1">
      <alignment horizontal="center" vertical="center"/>
    </xf>
    <xf numFmtId="177" fontId="51" fillId="0" borderId="3" xfId="221" applyNumberFormat="1" applyFont="1" applyFill="1" applyBorder="1" applyAlignment="1">
      <alignment horizontal="center" vertical="center"/>
    </xf>
    <xf numFmtId="177" fontId="51" fillId="0" borderId="0" xfId="221" applyNumberFormat="1" applyFont="1" applyFill="1" applyBorder="1" applyAlignment="1">
      <alignment horizontal="right" vertical="center"/>
    </xf>
    <xf numFmtId="177" fontId="27" fillId="0" borderId="1" xfId="212" applyNumberFormat="1" applyFont="1" applyFill="1" applyBorder="1" applyAlignment="1">
      <alignment horizontal="center" vertical="center"/>
    </xf>
    <xf numFmtId="177" fontId="25" fillId="0" borderId="1" xfId="212" applyNumberFormat="1" applyFont="1" applyFill="1" applyBorder="1" applyAlignment="1">
      <alignment horizontal="left" vertical="center"/>
    </xf>
    <xf numFmtId="177" fontId="46" fillId="0" borderId="1" xfId="0" applyNumberFormat="1" applyFont="1" applyFill="1" applyBorder="1" applyAlignment="1" applyProtection="1">
      <alignment horizontal="center" vertical="center"/>
    </xf>
    <xf numFmtId="177" fontId="47" fillId="0" borderId="1" xfId="0" applyNumberFormat="1" applyFont="1" applyFill="1" applyBorder="1" applyAlignment="1" applyProtection="1">
      <alignment horizontal="left" vertical="center"/>
    </xf>
    <xf numFmtId="177" fontId="40" fillId="0" borderId="1" xfId="0" applyNumberFormat="1" applyFont="1" applyFill="1" applyBorder="1" applyAlignment="1" applyProtection="1">
      <alignment horizontal="left" vertical="center"/>
    </xf>
    <xf numFmtId="177" fontId="80" fillId="0" borderId="0" xfId="221" applyNumberFormat="1" applyFont="1" applyFill="1" applyAlignment="1">
      <alignment horizontal="left" vertical="center" wrapText="1"/>
    </xf>
    <xf numFmtId="177" fontId="23" fillId="0" borderId="0" xfId="212" applyNumberFormat="1" applyFont="1" applyFill="1" applyAlignment="1">
      <alignment vertical="center" wrapText="1"/>
    </xf>
    <xf numFmtId="177" fontId="23" fillId="0" borderId="0" xfId="212" applyNumberFormat="1" applyFont="1" applyFill="1" applyAlignment="1">
      <alignment wrapText="1"/>
    </xf>
    <xf numFmtId="177" fontId="18" fillId="0" borderId="0" xfId="221" applyNumberFormat="1" applyFont="1" applyFill="1" applyAlignment="1">
      <alignment horizontal="left" vertical="center" wrapText="1"/>
    </xf>
    <xf numFmtId="177" fontId="43" fillId="0" borderId="0" xfId="221" applyNumberFormat="1" applyFont="1" applyFill="1" applyAlignment="1">
      <alignment horizontal="left" vertical="center" wrapText="1"/>
    </xf>
    <xf numFmtId="177" fontId="24" fillId="0" borderId="0" xfId="221" applyNumberFormat="1" applyFont="1" applyFill="1" applyAlignment="1">
      <alignment horizontal="center" vertical="center" wrapText="1"/>
    </xf>
    <xf numFmtId="177" fontId="34" fillId="0" borderId="3" xfId="221" applyNumberFormat="1" applyFill="1" applyBorder="1" applyAlignment="1">
      <alignment horizontal="center" vertical="center" wrapText="1"/>
    </xf>
    <xf numFmtId="177" fontId="34" fillId="0" borderId="0" xfId="221" applyNumberFormat="1" applyFill="1" applyBorder="1" applyAlignment="1">
      <alignment horizontal="center" vertical="center" wrapText="1"/>
    </xf>
    <xf numFmtId="177" fontId="27" fillId="0" borderId="1" xfId="221" applyNumberFormat="1" applyFont="1" applyFill="1" applyBorder="1" applyAlignment="1">
      <alignment horizontal="center" vertical="center" wrapText="1"/>
    </xf>
    <xf numFmtId="177" fontId="27" fillId="0" borderId="1" xfId="705" applyNumberFormat="1" applyFont="1" applyFill="1" applyBorder="1" applyAlignment="1" applyProtection="1">
      <alignment horizontal="center" vertical="center" wrapText="1"/>
      <protection locked="0"/>
    </xf>
    <xf numFmtId="177" fontId="27" fillId="0" borderId="1" xfId="212" applyNumberFormat="1" applyFont="1" applyFill="1" applyBorder="1" applyAlignment="1">
      <alignment horizontal="center" vertical="center" wrapText="1"/>
    </xf>
    <xf numFmtId="177" fontId="81" fillId="0" borderId="1" xfId="221" applyNumberFormat="1" applyFont="1" applyFill="1" applyBorder="1" applyAlignment="1">
      <alignment vertical="center" wrapText="1"/>
    </xf>
    <xf numFmtId="177" fontId="58" fillId="0" borderId="1" xfId="221" applyNumberFormat="1" applyFont="1" applyFill="1" applyBorder="1" applyAlignment="1">
      <alignment horizontal="center" vertical="center" wrapText="1"/>
    </xf>
    <xf numFmtId="177" fontId="27" fillId="0" borderId="1" xfId="212" applyNumberFormat="1" applyFont="1" applyFill="1" applyBorder="1" applyAlignment="1">
      <alignment horizontal="left" vertical="center" wrapText="1"/>
    </xf>
    <xf numFmtId="177" fontId="30" fillId="0" borderId="1" xfId="221" applyNumberFormat="1" applyFont="1" applyFill="1" applyBorder="1" applyAlignment="1">
      <alignment vertical="center" wrapText="1"/>
    </xf>
    <xf numFmtId="177" fontId="35" fillId="0" borderId="1" xfId="221" applyNumberFormat="1" applyFont="1" applyFill="1" applyBorder="1" applyAlignment="1">
      <alignment horizontal="right" vertical="center" wrapText="1"/>
    </xf>
    <xf numFmtId="177" fontId="32" fillId="0" borderId="1" xfId="0" applyNumberFormat="1" applyFont="1" applyFill="1" applyBorder="1" applyAlignment="1" applyProtection="1">
      <alignment vertical="center" wrapText="1"/>
    </xf>
    <xf numFmtId="177" fontId="46" fillId="0" borderId="1" xfId="0" applyNumberFormat="1" applyFont="1" applyFill="1" applyBorder="1" applyAlignment="1" applyProtection="1">
      <alignment horizontal="center" vertical="center" wrapText="1"/>
    </xf>
    <xf numFmtId="177" fontId="31" fillId="0" borderId="1" xfId="0" applyNumberFormat="1" applyFont="1" applyFill="1" applyBorder="1" applyAlignment="1">
      <alignment horizontal="left" vertical="center" wrapText="1"/>
    </xf>
    <xf numFmtId="177" fontId="35" fillId="0" borderId="1" xfId="221" applyNumberFormat="1" applyFont="1" applyFill="1" applyBorder="1" applyAlignment="1">
      <alignment vertical="center" wrapText="1"/>
    </xf>
    <xf numFmtId="177" fontId="42" fillId="0" borderId="1" xfId="0" applyNumberFormat="1" applyFont="1" applyFill="1" applyBorder="1" applyAlignment="1">
      <alignment horizontal="right" vertical="center" wrapText="1"/>
    </xf>
    <xf numFmtId="177" fontId="46" fillId="0" borderId="1" xfId="212" applyNumberFormat="1" applyFont="1" applyFill="1" applyBorder="1" applyAlignment="1">
      <alignment horizontal="center" vertical="center" wrapText="1"/>
    </xf>
    <xf numFmtId="177" fontId="46" fillId="0" borderId="1" xfId="0" applyNumberFormat="1" applyFont="1" applyFill="1" applyBorder="1" applyAlignment="1">
      <alignment horizontal="center" vertical="center" wrapText="1"/>
    </xf>
    <xf numFmtId="177" fontId="42" fillId="0" borderId="1" xfId="212" applyNumberFormat="1" applyFont="1" applyFill="1" applyBorder="1" applyAlignment="1">
      <alignment horizontal="right" vertical="center" wrapText="1"/>
    </xf>
    <xf numFmtId="177" fontId="48" fillId="0" borderId="1" xfId="652" applyNumberFormat="1" applyFont="1" applyFill="1" applyBorder="1" applyAlignment="1">
      <alignment vertical="center" wrapText="1"/>
    </xf>
    <xf numFmtId="177" fontId="49" fillId="0" borderId="1" xfId="652" applyNumberFormat="1" applyFont="1" applyFill="1" applyBorder="1" applyAlignment="1">
      <alignment vertical="center" wrapText="1"/>
    </xf>
    <xf numFmtId="177" fontId="23" fillId="0" borderId="1" xfId="212" applyNumberFormat="1" applyFont="1" applyFill="1" applyBorder="1" applyAlignment="1">
      <alignment wrapText="1"/>
    </xf>
    <xf numFmtId="177" fontId="21" fillId="0" borderId="1" xfId="212" applyNumberFormat="1" applyFont="1" applyFill="1" applyBorder="1" applyAlignment="1">
      <alignment horizontal="center" wrapText="1"/>
    </xf>
    <xf numFmtId="177" fontId="46" fillId="0" borderId="1" xfId="21" applyNumberFormat="1" applyFont="1" applyFill="1" applyBorder="1" applyAlignment="1">
      <alignment horizontal="center" wrapText="1"/>
    </xf>
    <xf numFmtId="177" fontId="32" fillId="0" borderId="1" xfId="0" applyNumberFormat="1" applyFont="1" applyFill="1" applyBorder="1" applyAlignment="1">
      <alignment horizontal="left" vertical="center" wrapText="1"/>
    </xf>
    <xf numFmtId="177" fontId="21" fillId="0" borderId="1" xfId="21" applyNumberFormat="1" applyFont="1" applyFill="1" applyBorder="1" applyAlignment="1">
      <alignment horizontal="center" wrapText="1"/>
    </xf>
    <xf numFmtId="177" fontId="34" fillId="0" borderId="6" xfId="221" applyNumberFormat="1" applyFill="1" applyBorder="1" applyAlignment="1">
      <alignment horizontal="left" vertical="center" wrapText="1"/>
    </xf>
    <xf numFmtId="177" fontId="32" fillId="0" borderId="0" xfId="0" applyNumberFormat="1" applyFont="1" applyFill="1" applyBorder="1" applyAlignment="1" applyProtection="1">
      <alignment horizontal="right" vertical="center" wrapText="1"/>
    </xf>
    <xf numFmtId="0" fontId="34" fillId="0" borderId="0" xfId="225" applyFill="1" applyAlignment="1">
      <alignment horizontal="left" vertical="center" indent="2"/>
    </xf>
    <xf numFmtId="0" fontId="34" fillId="0" borderId="0" xfId="225" applyFill="1">
      <alignment vertical="center"/>
    </xf>
    <xf numFmtId="0" fontId="82" fillId="0" borderId="0" xfId="221" applyFont="1" applyFill="1" applyAlignment="1">
      <alignment horizontal="left" vertical="center"/>
    </xf>
    <xf numFmtId="0" fontId="51" fillId="0" borderId="0" xfId="221" applyFont="1" applyFill="1" applyBorder="1" applyAlignment="1">
      <alignment horizontal="left" vertical="center" indent="2"/>
    </xf>
    <xf numFmtId="182" fontId="83" fillId="0" borderId="0" xfId="0" applyNumberFormat="1" applyFont="1" applyFill="1" applyBorder="1" applyAlignment="1" applyProtection="1">
      <alignment horizontal="right" vertical="center"/>
      <protection locked="0"/>
    </xf>
    <xf numFmtId="14" fontId="25" fillId="0" borderId="1" xfId="705" applyNumberFormat="1" applyFont="1" applyFill="1" applyBorder="1" applyAlignment="1" applyProtection="1">
      <alignment horizontal="center" vertical="center"/>
      <protection locked="0"/>
    </xf>
    <xf numFmtId="176" fontId="84" fillId="0" borderId="1" xfId="705" applyNumberFormat="1" applyFont="1" applyFill="1" applyBorder="1" applyAlignment="1" applyProtection="1">
      <alignment horizontal="center" vertical="center" wrapText="1"/>
      <protection locked="0"/>
    </xf>
    <xf numFmtId="0" fontId="27" fillId="0" borderId="1" xfId="687" applyFont="1" applyFill="1" applyBorder="1" applyAlignment="1">
      <alignment vertical="center"/>
    </xf>
    <xf numFmtId="176" fontId="39" fillId="0" borderId="1" xfId="221" applyNumberFormat="1" applyFont="1" applyFill="1" applyBorder="1" applyAlignment="1">
      <alignment horizontal="right" vertical="center"/>
    </xf>
    <xf numFmtId="0" fontId="44" fillId="0" borderId="8" xfId="687" applyFont="1" applyFill="1" applyBorder="1" applyAlignment="1">
      <alignment vertical="center"/>
    </xf>
    <xf numFmtId="187" fontId="26" fillId="0" borderId="8" xfId="225" applyNumberFormat="1" applyFont="1" applyFill="1" applyBorder="1" applyAlignment="1">
      <alignment vertical="center"/>
    </xf>
    <xf numFmtId="182" fontId="52" fillId="0" borderId="1" xfId="225" applyNumberFormat="1" applyFont="1" applyFill="1" applyBorder="1">
      <alignment vertical="center"/>
    </xf>
    <xf numFmtId="0" fontId="35" fillId="0" borderId="1" xfId="225" applyFont="1" applyFill="1" applyBorder="1" applyAlignment="1">
      <alignment horizontal="left" vertical="center" indent="1"/>
    </xf>
    <xf numFmtId="182" fontId="34" fillId="0" borderId="0" xfId="225" applyNumberFormat="1" applyFill="1">
      <alignment vertical="center"/>
    </xf>
    <xf numFmtId="0" fontId="34" fillId="0" borderId="1" xfId="225" applyFill="1" applyBorder="1">
      <alignment vertical="center"/>
    </xf>
    <xf numFmtId="14" fontId="27" fillId="0" borderId="1" xfId="705" applyNumberFormat="1" applyFont="1" applyFill="1" applyBorder="1" applyAlignment="1" applyProtection="1">
      <alignment horizontal="center" vertical="center"/>
      <protection locked="0"/>
    </xf>
    <xf numFmtId="176" fontId="28" fillId="0" borderId="8" xfId="705" applyNumberFormat="1" applyFont="1" applyFill="1" applyBorder="1" applyAlignment="1" applyProtection="1">
      <alignment horizontal="center" vertical="center" wrapText="1"/>
      <protection locked="0"/>
    </xf>
    <xf numFmtId="176" fontId="28" fillId="0" borderId="1" xfId="705" applyNumberFormat="1" applyFont="1" applyFill="1" applyBorder="1" applyAlignment="1" applyProtection="1">
      <alignment horizontal="center" vertical="center" wrapText="1"/>
      <protection locked="0"/>
    </xf>
    <xf numFmtId="0" fontId="85" fillId="0" borderId="1" xfId="221" applyFont="1" applyFill="1" applyBorder="1">
      <alignment vertical="center"/>
    </xf>
    <xf numFmtId="176" fontId="39" fillId="0" borderId="1" xfId="221" applyNumberFormat="1" applyFont="1" applyFill="1" applyBorder="1">
      <alignment vertical="center"/>
    </xf>
    <xf numFmtId="182" fontId="35" fillId="0" borderId="1" xfId="221" applyNumberFormat="1" applyFont="1" applyFill="1" applyBorder="1">
      <alignment vertical="center"/>
    </xf>
    <xf numFmtId="177" fontId="23" fillId="0" borderId="0" xfId="687" applyNumberFormat="1" applyFont="1" applyFill="1" applyAlignment="1">
      <alignment horizontal="right"/>
    </xf>
    <xf numFmtId="177" fontId="23" fillId="0" borderId="0" xfId="687" applyNumberFormat="1" applyFont="1" applyFill="1"/>
    <xf numFmtId="177" fontId="34" fillId="0" borderId="3" xfId="221" applyNumberFormat="1" applyFill="1" applyBorder="1" applyAlignment="1">
      <alignment vertical="center"/>
    </xf>
    <xf numFmtId="177" fontId="23" fillId="0" borderId="0" xfId="687" applyNumberFormat="1" applyFont="1" applyFill="1"/>
    <xf numFmtId="177" fontId="35" fillId="0" borderId="0" xfId="221" applyNumberFormat="1" applyFont="1" applyFill="1" applyBorder="1" applyAlignment="1">
      <alignment horizontal="right" vertical="center"/>
    </xf>
    <xf numFmtId="177" fontId="28" fillId="0" borderId="1" xfId="221" applyNumberFormat="1" applyFont="1" applyFill="1" applyBorder="1">
      <alignment vertical="center"/>
    </xf>
    <xf numFmtId="177" fontId="64" fillId="0" borderId="1" xfId="221" applyNumberFormat="1" applyFont="1" applyFill="1" applyBorder="1" applyAlignment="1">
      <alignment horizontal="center" vertical="center"/>
    </xf>
    <xf numFmtId="177" fontId="81" fillId="0" borderId="1" xfId="221" applyNumberFormat="1" applyFont="1" applyFill="1" applyBorder="1">
      <alignment vertical="center"/>
    </xf>
    <xf numFmtId="177" fontId="30" fillId="0" borderId="1" xfId="221" applyNumberFormat="1" applyFont="1" applyFill="1" applyBorder="1">
      <alignment vertical="center"/>
    </xf>
    <xf numFmtId="177" fontId="26" fillId="0" borderId="1" xfId="221" applyNumberFormat="1" applyFont="1" applyFill="1" applyBorder="1" applyAlignment="1">
      <alignment vertical="center" wrapText="1"/>
    </xf>
    <xf numFmtId="177" fontId="35" fillId="0" borderId="1" xfId="221" applyNumberFormat="1" applyFont="1" applyFill="1" applyBorder="1">
      <alignment vertical="center"/>
    </xf>
    <xf numFmtId="177" fontId="26" fillId="0" borderId="1" xfId="221" applyNumberFormat="1" applyFont="1" applyFill="1" applyBorder="1">
      <alignment vertical="center"/>
    </xf>
    <xf numFmtId="177" fontId="23" fillId="0" borderId="1" xfId="687" applyNumberFormat="1" applyFont="1" applyFill="1" applyBorder="1"/>
    <xf numFmtId="177" fontId="86" fillId="0" borderId="1" xfId="687" applyNumberFormat="1" applyFont="1" applyFill="1" applyBorder="1" applyAlignment="1">
      <alignment horizontal="center"/>
    </xf>
    <xf numFmtId="177" fontId="76" fillId="0" borderId="1" xfId="687" applyNumberFormat="1" applyFont="1" applyFill="1" applyBorder="1"/>
    <xf numFmtId="177" fontId="51" fillId="0" borderId="6" xfId="221" applyNumberFormat="1" applyFont="1" applyFill="1" applyBorder="1" applyAlignment="1">
      <alignment horizontal="left" vertical="center" wrapText="1"/>
    </xf>
    <xf numFmtId="177" fontId="51" fillId="0" borderId="0" xfId="221" applyNumberFormat="1" applyFont="1" applyFill="1" applyBorder="1" applyAlignment="1">
      <alignment horizontal="left" vertical="center" wrapText="1"/>
    </xf>
    <xf numFmtId="177" fontId="39" fillId="0" borderId="0" xfId="0" applyNumberFormat="1" applyFont="1" applyFill="1" applyAlignment="1">
      <alignment vertical="center"/>
    </xf>
    <xf numFmtId="177" fontId="60" fillId="0" borderId="0" xfId="0" applyNumberFormat="1" applyFont="1" applyFill="1" applyAlignment="1">
      <alignment vertical="center"/>
    </xf>
    <xf numFmtId="177" fontId="87" fillId="0" borderId="0" xfId="0" applyNumberFormat="1" applyFont="1" applyFill="1" applyAlignment="1">
      <alignment horizontal="center" vertical="center"/>
    </xf>
    <xf numFmtId="177" fontId="18" fillId="0" borderId="0" xfId="221" applyNumberFormat="1" applyFont="1" applyFill="1" applyAlignment="1">
      <alignment horizontal="center" vertical="center"/>
    </xf>
    <xf numFmtId="177" fontId="59" fillId="0" borderId="0" xfId="0" applyNumberFormat="1" applyFont="1" applyFill="1" applyAlignment="1">
      <alignment vertical="center"/>
    </xf>
    <xf numFmtId="177" fontId="34" fillId="0" borderId="3" xfId="221" applyNumberFormat="1" applyFill="1" applyBorder="1" applyAlignment="1">
      <alignment horizontal="right" vertical="center"/>
    </xf>
    <xf numFmtId="177" fontId="27" fillId="0" borderId="1" xfId="687" applyNumberFormat="1" applyFont="1" applyFill="1" applyBorder="1" applyAlignment="1">
      <alignment horizontal="center" vertical="center"/>
    </xf>
    <xf numFmtId="177" fontId="28" fillId="0" borderId="1" xfId="704" applyNumberFormat="1" applyFont="1" applyFill="1" applyBorder="1" applyAlignment="1" applyProtection="1">
      <alignment horizontal="left" vertical="center" wrapText="1"/>
      <protection locked="0"/>
    </xf>
    <xf numFmtId="177" fontId="63" fillId="0" borderId="1" xfId="21" applyNumberFormat="1" applyFont="1" applyFill="1" applyBorder="1" applyAlignment="1" applyProtection="1">
      <alignment horizontal="center" vertical="center"/>
    </xf>
    <xf numFmtId="177" fontId="30" fillId="0" borderId="1" xfId="0" applyNumberFormat="1" applyFont="1" applyFill="1" applyBorder="1">
      <alignment vertical="center"/>
    </xf>
    <xf numFmtId="177" fontId="63" fillId="0" borderId="1" xfId="0" applyNumberFormat="1" applyFont="1" applyFill="1" applyBorder="1" applyAlignment="1" applyProtection="1">
      <alignment horizontal="center" vertical="center"/>
    </xf>
    <xf numFmtId="177" fontId="39" fillId="0" borderId="0" xfId="0" applyNumberFormat="1" applyFont="1" applyFill="1" applyAlignment="1">
      <alignment vertical="center"/>
    </xf>
    <xf numFmtId="177" fontId="88" fillId="0" borderId="1" xfId="0" applyNumberFormat="1" applyFont="1" applyFill="1" applyBorder="1">
      <alignment vertical="center"/>
    </xf>
    <xf numFmtId="177" fontId="26" fillId="0" borderId="1" xfId="0" applyNumberFormat="1" applyFont="1" applyFill="1" applyBorder="1">
      <alignment vertical="center"/>
    </xf>
    <xf numFmtId="4" fontId="63" fillId="0" borderId="1" xfId="0" applyNumberFormat="1" applyFont="1" applyFill="1" applyBorder="1" applyAlignment="1" applyProtection="1">
      <alignment horizontal="center" vertical="center"/>
    </xf>
    <xf numFmtId="177" fontId="34" fillId="0" borderId="6" xfId="221" applyNumberFormat="1" applyFill="1" applyBorder="1" applyAlignment="1">
      <alignment vertical="center" wrapText="1"/>
    </xf>
    <xf numFmtId="177" fontId="34" fillId="0" borderId="6" xfId="221" applyNumberFormat="1" applyFill="1" applyBorder="1" applyAlignment="1">
      <alignment horizontal="center" vertical="center" wrapText="1"/>
    </xf>
    <xf numFmtId="177" fontId="34" fillId="0" borderId="0" xfId="221" applyNumberFormat="1" applyFill="1" applyAlignment="1">
      <alignment horizontal="left" vertical="center"/>
    </xf>
    <xf numFmtId="177" fontId="34" fillId="0" borderId="0" xfId="221" applyNumberFormat="1" applyFill="1">
      <alignment vertical="center"/>
    </xf>
    <xf numFmtId="177" fontId="89" fillId="0" borderId="0" xfId="221" applyNumberFormat="1" applyFont="1" applyFill="1" applyAlignment="1">
      <alignment horizontal="center" vertical="center"/>
    </xf>
    <xf numFmtId="177" fontId="90" fillId="0" borderId="0" xfId="221" applyNumberFormat="1" applyFont="1" applyFill="1" applyAlignment="1">
      <alignment horizontal="center" vertical="center"/>
    </xf>
    <xf numFmtId="177" fontId="72" fillId="0" borderId="0" xfId="652" applyNumberFormat="1" applyFont="1" applyFill="1" applyBorder="1" applyAlignment="1">
      <alignment horizontal="right" vertical="center"/>
    </xf>
    <xf numFmtId="177" fontId="27" fillId="0" borderId="1" xfId="221" applyNumberFormat="1" applyFont="1" applyFill="1" applyBorder="1" applyAlignment="1">
      <alignment horizontal="center" vertical="center"/>
    </xf>
    <xf numFmtId="177" fontId="65" fillId="0" borderId="1" xfId="652" applyNumberFormat="1" applyFont="1" applyFill="1" applyBorder="1" applyAlignment="1">
      <alignment horizontal="center" vertical="center"/>
    </xf>
    <xf numFmtId="185" fontId="65" fillId="0" borderId="1" xfId="652" applyNumberFormat="1" applyFont="1" applyFill="1" applyBorder="1" applyAlignment="1">
      <alignment horizontal="center" vertical="center"/>
    </xf>
    <xf numFmtId="185" fontId="64" fillId="0" borderId="1" xfId="221" applyNumberFormat="1" applyFont="1" applyFill="1" applyBorder="1" applyAlignment="1">
      <alignment horizontal="center" vertical="center"/>
    </xf>
    <xf numFmtId="177" fontId="27" fillId="0" borderId="1" xfId="704" applyNumberFormat="1" applyFont="1" applyFill="1" applyBorder="1" applyAlignment="1" applyProtection="1">
      <alignment horizontal="left" vertical="center" wrapText="1"/>
      <protection locked="0"/>
    </xf>
    <xf numFmtId="177" fontId="91" fillId="0" borderId="1" xfId="221" applyNumberFormat="1" applyFont="1" applyFill="1" applyBorder="1" applyAlignment="1">
      <alignment vertical="center"/>
    </xf>
    <xf numFmtId="177" fontId="65" fillId="0" borderId="1" xfId="652" applyNumberFormat="1" applyFont="1" applyFill="1" applyBorder="1" applyAlignment="1">
      <alignment horizontal="center" vertical="center"/>
    </xf>
    <xf numFmtId="185" fontId="63" fillId="0" borderId="1" xfId="701" applyNumberFormat="1" applyFont="1" applyFill="1" applyBorder="1" applyAlignment="1" applyProtection="1">
      <alignment horizontal="center" vertical="center"/>
    </xf>
    <xf numFmtId="177" fontId="48" fillId="0" borderId="1" xfId="652" applyNumberFormat="1" applyFont="1" applyFill="1" applyBorder="1">
      <alignment vertical="center"/>
    </xf>
    <xf numFmtId="185" fontId="65" fillId="0" borderId="1" xfId="652" applyNumberFormat="1" applyFont="1" applyFill="1" applyBorder="1" applyAlignment="1">
      <alignment horizontal="center" vertical="center"/>
    </xf>
    <xf numFmtId="177" fontId="26" fillId="0" borderId="1" xfId="221" applyNumberFormat="1" applyFont="1" applyFill="1" applyBorder="1" applyAlignment="1">
      <alignment vertical="center"/>
    </xf>
    <xf numFmtId="177" fontId="49" fillId="0" borderId="1" xfId="652" applyNumberFormat="1" applyFont="1" applyFill="1" applyBorder="1">
      <alignment vertical="center"/>
    </xf>
    <xf numFmtId="185" fontId="64" fillId="0" borderId="1" xfId="221" applyNumberFormat="1" applyFont="1" applyFill="1" applyBorder="1" applyAlignment="1">
      <alignment horizontal="center" vertical="center"/>
    </xf>
    <xf numFmtId="177" fontId="30" fillId="0" borderId="1" xfId="221" applyNumberFormat="1" applyFont="1" applyFill="1" applyBorder="1" applyAlignment="1">
      <alignment vertical="center"/>
    </xf>
    <xf numFmtId="185" fontId="63" fillId="0" borderId="1" xfId="1050" applyNumberFormat="1" applyFont="1" applyFill="1" applyBorder="1" applyAlignment="1" applyProtection="1">
      <alignment horizontal="center" vertical="center"/>
    </xf>
    <xf numFmtId="177" fontId="64" fillId="0" borderId="1" xfId="652" applyNumberFormat="1" applyFont="1" applyFill="1" applyBorder="1" applyAlignment="1">
      <alignment horizontal="center" vertical="center"/>
    </xf>
    <xf numFmtId="177" fontId="34" fillId="0" borderId="1" xfId="221" applyNumberFormat="1" applyFill="1" applyBorder="1">
      <alignment vertical="center"/>
    </xf>
    <xf numFmtId="185" fontId="64" fillId="0" borderId="1" xfId="221" applyNumberFormat="1" applyFont="1" applyFill="1" applyBorder="1" applyAlignment="1">
      <alignment horizontal="center" vertical="center"/>
    </xf>
    <xf numFmtId="177" fontId="26" fillId="0" borderId="1" xfId="221" applyNumberFormat="1" applyFont="1" applyFill="1" applyBorder="1">
      <alignment vertical="center"/>
    </xf>
    <xf numFmtId="177" fontId="64" fillId="0" borderId="1" xfId="221" applyNumberFormat="1" applyFont="1" applyFill="1" applyBorder="1" applyAlignment="1">
      <alignment horizontal="center" vertical="center"/>
    </xf>
    <xf numFmtId="185" fontId="64" fillId="0" borderId="1" xfId="221" applyNumberFormat="1" applyFont="1" applyFill="1" applyBorder="1" applyAlignment="1">
      <alignment horizontal="center" vertical="center"/>
    </xf>
    <xf numFmtId="177" fontId="38" fillId="0" borderId="6" xfId="221" applyNumberFormat="1" applyFont="1" applyFill="1" applyBorder="1" applyAlignment="1">
      <alignment horizontal="left" vertical="center" wrapText="1"/>
    </xf>
    <xf numFmtId="177" fontId="72" fillId="0" borderId="0" xfId="652" applyNumberFormat="1" applyFont="1" applyFill="1" applyBorder="1">
      <alignment vertical="center"/>
    </xf>
    <xf numFmtId="177" fontId="92" fillId="0" borderId="0" xfId="667" applyNumberFormat="1" applyFont="1" applyFill="1" applyBorder="1" applyAlignment="1">
      <alignment vertical="center"/>
    </xf>
    <xf numFmtId="177" fontId="93" fillId="0" borderId="0" xfId="1050" applyNumberFormat="1" applyFont="1" applyFill="1" applyBorder="1" applyAlignment="1">
      <alignment vertical="center"/>
    </xf>
    <xf numFmtId="177" fontId="93" fillId="0" borderId="0" xfId="1050" applyNumberFormat="1" applyFont="1" applyFill="1" applyBorder="1" applyAlignment="1">
      <alignment vertical="center"/>
    </xf>
    <xf numFmtId="177" fontId="92" fillId="0" borderId="0" xfId="667" applyNumberFormat="1" applyFont="1" applyFill="1" applyAlignment="1">
      <alignment vertical="center"/>
    </xf>
    <xf numFmtId="177" fontId="92" fillId="0" borderId="0" xfId="1050" applyNumberFormat="1" applyFont="1" applyFill="1" applyAlignment="1">
      <alignment vertical="center"/>
    </xf>
    <xf numFmtId="177" fontId="94" fillId="0" borderId="0" xfId="221" applyNumberFormat="1" applyFont="1" applyFill="1" applyAlignment="1">
      <alignment vertical="center"/>
    </xf>
    <xf numFmtId="177" fontId="95" fillId="0" borderId="0" xfId="221" applyNumberFormat="1" applyFont="1" applyFill="1" applyAlignment="1">
      <alignment vertical="center"/>
    </xf>
    <xf numFmtId="177" fontId="60" fillId="0" borderId="0" xfId="615" applyNumberFormat="1" applyFont="1" applyFill="1" applyBorder="1" applyAlignment="1">
      <alignment vertical="center"/>
    </xf>
    <xf numFmtId="177" fontId="96" fillId="0" borderId="0" xfId="667" applyNumberFormat="1" applyFont="1" applyFill="1" applyAlignment="1" applyProtection="1">
      <alignment horizontal="center" vertical="center"/>
    </xf>
    <xf numFmtId="177" fontId="92" fillId="0" borderId="0" xfId="1050" applyNumberFormat="1" applyFont="1" applyFill="1" applyBorder="1" applyAlignment="1" applyProtection="1">
      <alignment horizontal="center" vertical="center"/>
    </xf>
    <xf numFmtId="177" fontId="45" fillId="0" borderId="0" xfId="667" applyNumberFormat="1" applyFont="1" applyFill="1" applyBorder="1" applyAlignment="1" applyProtection="1">
      <alignment horizontal="right" vertical="center"/>
    </xf>
    <xf numFmtId="177" fontId="27" fillId="0" borderId="1" xfId="687" applyNumberFormat="1" applyFont="1" applyFill="1" applyBorder="1" applyAlignment="1" applyProtection="1">
      <alignment horizontal="center" vertical="center"/>
    </xf>
    <xf numFmtId="177" fontId="27" fillId="0" borderId="1" xfId="1050" applyNumberFormat="1" applyFont="1" applyFill="1" applyBorder="1" applyAlignment="1" applyProtection="1">
      <alignment horizontal="center" vertical="center"/>
    </xf>
    <xf numFmtId="177" fontId="27" fillId="0" borderId="1" xfId="667" applyNumberFormat="1" applyFont="1" applyFill="1" applyBorder="1" applyAlignment="1">
      <alignment horizontal="center" vertical="center" wrapText="1"/>
    </xf>
    <xf numFmtId="177" fontId="27" fillId="0" borderId="1" xfId="687" applyNumberFormat="1" applyFont="1" applyFill="1" applyBorder="1" applyAlignment="1" applyProtection="1">
      <alignment horizontal="left" vertical="center" wrapText="1"/>
    </xf>
    <xf numFmtId="177" fontId="46" fillId="0" borderId="1" xfId="1050" applyNumberFormat="1" applyFont="1" applyFill="1" applyBorder="1" applyAlignment="1" applyProtection="1">
      <alignment horizontal="center" vertical="center"/>
    </xf>
    <xf numFmtId="185" fontId="46" fillId="0" borderId="1" xfId="667" applyNumberFormat="1" applyFont="1" applyFill="1" applyBorder="1" applyAlignment="1" applyProtection="1">
      <alignment horizontal="center" vertical="center"/>
    </xf>
    <xf numFmtId="177" fontId="42" fillId="0" borderId="0" xfId="221" applyNumberFormat="1" applyFont="1" applyFill="1" applyBorder="1" applyAlignment="1">
      <alignment horizontal="right" vertical="center"/>
    </xf>
    <xf numFmtId="177" fontId="97" fillId="0" borderId="1" xfId="687" applyNumberFormat="1" applyFont="1" applyFill="1" applyBorder="1" applyAlignment="1" applyProtection="1">
      <alignment horizontal="left" vertical="center" wrapText="1" indent="2"/>
    </xf>
    <xf numFmtId="177" fontId="98" fillId="0" borderId="0" xfId="1050" applyNumberFormat="1" applyFont="1" applyFill="1" applyBorder="1" applyAlignment="1">
      <alignment vertical="center"/>
    </xf>
    <xf numFmtId="177" fontId="25" fillId="0" borderId="1" xfId="687" applyNumberFormat="1" applyFont="1" applyFill="1" applyBorder="1" applyAlignment="1" applyProtection="1">
      <alignment horizontal="left" vertical="center" wrapText="1"/>
    </xf>
    <xf numFmtId="177" fontId="98" fillId="0" borderId="0" xfId="1050" applyNumberFormat="1" applyFont="1" applyFill="1" applyBorder="1" applyAlignment="1">
      <alignment vertical="center"/>
    </xf>
    <xf numFmtId="180" fontId="25" fillId="0" borderId="1" xfId="687" applyNumberFormat="1" applyFont="1" applyFill="1" applyBorder="1" applyAlignment="1" applyProtection="1">
      <alignment horizontal="left" vertical="center" wrapText="1"/>
    </xf>
    <xf numFmtId="182" fontId="42" fillId="0" borderId="1" xfId="1050" applyNumberFormat="1" applyFont="1" applyFill="1" applyBorder="1" applyAlignment="1" applyProtection="1">
      <alignment horizontal="right" vertical="center"/>
    </xf>
    <xf numFmtId="185" fontId="37" fillId="0" borderId="1" xfId="1050" applyNumberFormat="1" applyFont="1" applyFill="1" applyBorder="1" applyAlignment="1" applyProtection="1">
      <alignment horizontal="right" vertical="center"/>
    </xf>
    <xf numFmtId="0" fontId="99" fillId="0" borderId="0" xfId="615" applyFill="1">
      <alignment vertical="center"/>
    </xf>
    <xf numFmtId="177" fontId="92" fillId="0" borderId="0" xfId="1050" applyNumberFormat="1" applyFont="1" applyFill="1" applyAlignment="1">
      <alignment vertical="center"/>
    </xf>
    <xf numFmtId="177" fontId="92" fillId="0" borderId="0" xfId="667" applyNumberFormat="1" applyFont="1" applyFill="1" applyAlignment="1">
      <alignment vertical="center"/>
    </xf>
    <xf numFmtId="177" fontId="34" fillId="0" borderId="0" xfId="221" applyNumberFormat="1" applyFill="1" applyBorder="1">
      <alignment vertical="center"/>
    </xf>
    <xf numFmtId="177" fontId="92" fillId="0" borderId="0" xfId="1050" applyNumberFormat="1" applyFont="1" applyFill="1" applyBorder="1" applyAlignment="1" applyProtection="1">
      <alignment horizontal="center" vertical="center"/>
    </xf>
    <xf numFmtId="185" fontId="46" fillId="0" borderId="1" xfId="1050" applyNumberFormat="1" applyFont="1" applyFill="1" applyBorder="1" applyAlignment="1" applyProtection="1">
      <alignment horizontal="center" vertical="center"/>
    </xf>
    <xf numFmtId="177" fontId="100" fillId="0" borderId="1" xfId="687" applyNumberFormat="1" applyFont="1" applyFill="1" applyBorder="1" applyAlignment="1" applyProtection="1">
      <alignment horizontal="left" vertical="center" wrapText="1"/>
    </xf>
    <xf numFmtId="177" fontId="42" fillId="0" borderId="0" xfId="1050" applyNumberFormat="1" applyFont="1" applyFill="1" applyBorder="1" applyAlignment="1" applyProtection="1">
      <alignment horizontal="right" vertical="center"/>
    </xf>
    <xf numFmtId="177" fontId="97" fillId="0" borderId="1" xfId="687" applyNumberFormat="1" applyFont="1" applyFill="1" applyBorder="1" applyAlignment="1" applyProtection="1">
      <alignment horizontal="left" vertical="center" wrapText="1" indent="1"/>
    </xf>
    <xf numFmtId="185" fontId="46" fillId="0" borderId="1" xfId="701" applyNumberFormat="1" applyFont="1" applyFill="1" applyBorder="1" applyAlignment="1" applyProtection="1">
      <alignment horizontal="center" vertical="center"/>
    </xf>
    <xf numFmtId="185" fontId="46" fillId="0" borderId="1" xfId="1050" applyNumberFormat="1" applyFont="1" applyFill="1" applyBorder="1" applyAlignment="1" applyProtection="1">
      <alignment horizontal="center" vertical="center"/>
    </xf>
    <xf numFmtId="180" fontId="27" fillId="0" borderId="1" xfId="687" applyNumberFormat="1" applyFont="1" applyFill="1" applyBorder="1" applyAlignment="1" applyProtection="1">
      <alignment horizontal="left" vertical="center" wrapText="1"/>
    </xf>
    <xf numFmtId="180" fontId="25" fillId="0" borderId="1" xfId="687" applyNumberFormat="1" applyFont="1" applyFill="1" applyBorder="1" applyAlignment="1" applyProtection="1">
      <alignment horizontal="right" vertical="center" wrapText="1"/>
    </xf>
    <xf numFmtId="177" fontId="37" fillId="0" borderId="1" xfId="1050" applyNumberFormat="1" applyFont="1" applyFill="1" applyBorder="1" applyAlignment="1" applyProtection="1">
      <alignment horizontal="right" vertical="center"/>
    </xf>
    <xf numFmtId="180" fontId="97" fillId="0" borderId="1" xfId="687" applyNumberFormat="1" applyFont="1" applyFill="1" applyBorder="1" applyAlignment="1" applyProtection="1">
      <alignment horizontal="left" vertical="center" wrapText="1"/>
    </xf>
    <xf numFmtId="180" fontId="42" fillId="0" borderId="1" xfId="687" applyNumberFormat="1" applyFont="1" applyFill="1" applyBorder="1" applyAlignment="1" applyProtection="1">
      <alignment horizontal="right" vertical="center" wrapText="1"/>
    </xf>
    <xf numFmtId="177" fontId="42" fillId="0" borderId="1" xfId="1050" applyNumberFormat="1" applyFont="1" applyFill="1" applyBorder="1" applyAlignment="1" applyProtection="1">
      <alignment horizontal="right" vertical="center"/>
    </xf>
    <xf numFmtId="180" fontId="27" fillId="0" borderId="1" xfId="687" applyNumberFormat="1" applyFont="1" applyFill="1" applyBorder="1" applyAlignment="1" applyProtection="1">
      <alignment horizontal="left" vertical="center" wrapText="1"/>
    </xf>
    <xf numFmtId="180" fontId="25" fillId="0" borderId="1" xfId="687" applyNumberFormat="1" applyFont="1" applyFill="1" applyBorder="1" applyAlignment="1" applyProtection="1">
      <alignment horizontal="right" vertical="center" wrapText="1"/>
    </xf>
    <xf numFmtId="0" fontId="99" fillId="0" borderId="0" xfId="586" applyFill="1">
      <alignment vertical="center"/>
    </xf>
    <xf numFmtId="180" fontId="80" fillId="0" borderId="6" xfId="667" applyNumberFormat="1" applyFont="1" applyFill="1" applyBorder="1" applyAlignment="1">
      <alignment horizontal="left" vertical="center" wrapText="1"/>
    </xf>
    <xf numFmtId="180" fontId="51" fillId="0" borderId="6" xfId="667" applyNumberFormat="1" applyFont="1" applyFill="1" applyBorder="1" applyAlignment="1">
      <alignment horizontal="left" vertical="center" wrapText="1"/>
    </xf>
    <xf numFmtId="180" fontId="51" fillId="0" borderId="6" xfId="667" applyNumberFormat="1" applyFont="1" applyFill="1" applyBorder="1" applyAlignment="1">
      <alignment horizontal="left" vertical="center"/>
    </xf>
    <xf numFmtId="177" fontId="96" fillId="0" borderId="0" xfId="667" applyNumberFormat="1" applyFont="1" applyFill="1" applyAlignment="1" applyProtection="1" quotePrefix="1">
      <alignment horizontal="center" vertical="center"/>
    </xf>
  </cellXfs>
  <cellStyles count="1474">
    <cellStyle name="常规" xfId="0" builtinId="0"/>
    <cellStyle name="货币[0]" xfId="1" builtinId="7"/>
    <cellStyle name="输入 2 2 2 2 3 2 3" xfId="2"/>
    <cellStyle name="20% - 强调文字颜色 1 2" xfId="3"/>
    <cellStyle name="差 2 5 3 2 2" xfId="4"/>
    <cellStyle name="差 2 2 3 3 4" xfId="5"/>
    <cellStyle name="20% - 强调文字颜色 3" xfId="6" builtinId="38"/>
    <cellStyle name="20% - 强调文字颜色 3 2 3 3" xfId="7"/>
    <cellStyle name="输入 2 6 2 2 4" xfId="8"/>
    <cellStyle name="输入" xfId="9" builtinId="20"/>
    <cellStyle name="40% - 强调文字颜色 1 2 4 2" xfId="10"/>
    <cellStyle name="货币" xfId="11" builtinId="4"/>
    <cellStyle name="千位分隔[0]" xfId="12" builtinId="6"/>
    <cellStyle name="差 2 2 2 2 2 3 3" xfId="13"/>
    <cellStyle name="20% - 强调文字颜色 4 2 4 3" xfId="14"/>
    <cellStyle name="注释 2 2 3 2 3" xfId="15"/>
    <cellStyle name="差 2 2 3 2 2 2 3" xfId="16"/>
    <cellStyle name="注释 2 2 2 2 2 2" xfId="17"/>
    <cellStyle name="适中 2 2 2 2 3 2 2" xfId="18"/>
    <cellStyle name="40% - 强调文字颜色 3" xfId="19" builtinId="39"/>
    <cellStyle name="差" xfId="20" builtinId="27"/>
    <cellStyle name="千位分隔" xfId="21" builtinId="3"/>
    <cellStyle name="标题 5" xfId="22"/>
    <cellStyle name="20% - 强调文字颜色 1 2 2 2" xfId="23"/>
    <cellStyle name="60% - 强调文字颜色 3" xfId="24" builtinId="40"/>
    <cellStyle name="超链接" xfId="25" builtinId="8"/>
    <cellStyle name="60% - 强调文字颜色 1 2 4 4" xfId="26"/>
    <cellStyle name="百分比" xfId="27" builtinId="5"/>
    <cellStyle name="60% - 强调文字颜色 4 2 2 2" xfId="28"/>
    <cellStyle name="适中 2 4 2" xfId="29"/>
    <cellStyle name="已访问的超链接" xfId="30" builtinId="9"/>
    <cellStyle name="60% - 强调文字颜色 3 2 4 4" xfId="31"/>
    <cellStyle name="输入 2 5 2 3 2" xfId="32"/>
    <cellStyle name="注释" xfId="33" builtinId="10"/>
    <cellStyle name="差 2 2 2 3 2 2 4" xfId="34"/>
    <cellStyle name="20% - 强调文字颜色 5 2 3 4" xfId="35"/>
    <cellStyle name="60% - 强调文字颜色 2" xfId="36" builtinId="36"/>
    <cellStyle name="60% - 强调文字颜色 2 2 2 4" xfId="37"/>
    <cellStyle name="标题 4" xfId="38" builtinId="19"/>
    <cellStyle name="警告文本" xfId="39" builtinId="11"/>
    <cellStyle name="60% - 强调文字颜色 6 2 2 4" xfId="40"/>
    <cellStyle name="20% - 强调文字颜色 1 2 7" xfId="41"/>
    <cellStyle name="60% - 强调文字颜色 2 2 2" xfId="42"/>
    <cellStyle name="标题" xfId="43" builtinId="15"/>
    <cellStyle name="40% - 强调文字颜色 2 2 4" xfId="44"/>
    <cellStyle name="20% - 强调文字颜色 1 2 3 4" xfId="45"/>
    <cellStyle name="解释性文本" xfId="46" builtinId="53"/>
    <cellStyle name="标题 1" xfId="47" builtinId="16"/>
    <cellStyle name="60% - 强调文字颜色 2 2 2 2" xfId="48"/>
    <cellStyle name="标题 2" xfId="49" builtinId="17"/>
    <cellStyle name="差 2 2 2 3 2 2 3" xfId="50"/>
    <cellStyle name="20% - 强调文字颜色 5 2 3 3" xfId="51"/>
    <cellStyle name="60% - 强调文字颜色 1" xfId="52" builtinId="32"/>
    <cellStyle name="60% - 强调文字颜色 2 2 2 3" xfId="53"/>
    <cellStyle name="标题 3" xfId="54" builtinId="18"/>
    <cellStyle name="20% - 强调文字颜色 1 2 2 3" xfId="55"/>
    <cellStyle name="60% - 强调文字颜色 4 2 4 2" xfId="56"/>
    <cellStyle name="适中 2 6 2" xfId="57"/>
    <cellStyle name="60% - 强调文字颜色 4" xfId="58" builtinId="44"/>
    <cellStyle name="常规 2 2 2 2 2 3" xfId="59"/>
    <cellStyle name="输出" xfId="60" builtinId="21"/>
    <cellStyle name="计算 2 3 3" xfId="61"/>
    <cellStyle name="计算" xfId="62" builtinId="22"/>
    <cellStyle name="检查单元格" xfId="63" builtinId="23"/>
    <cellStyle name="差 2 2 7" xfId="64"/>
    <cellStyle name="注释 2 2 2 2 2 3 2" xfId="65"/>
    <cellStyle name="40% - 强调文字颜色 4 2" xfId="66"/>
    <cellStyle name="20% - 强调文字颜色 6" xfId="67" builtinId="50"/>
    <cellStyle name="适中 2 2 2 3 2 2 3" xfId="68"/>
    <cellStyle name="强调文字颜色 2" xfId="69" builtinId="33"/>
    <cellStyle name="40% - 强调文字颜色 4 2 3 3" xfId="70"/>
    <cellStyle name="链接单元格" xfId="71" builtinId="24"/>
    <cellStyle name="适中 2 6 2 2 3" xfId="72"/>
    <cellStyle name="60% - 强调文字颜色 4 2 3" xfId="73"/>
    <cellStyle name="适中 2 2 3 2 2 2 2" xfId="74"/>
    <cellStyle name="汇总" xfId="75" builtinId="25"/>
    <cellStyle name="好" xfId="76" builtinId="26"/>
    <cellStyle name="差 2 3 2" xfId="77"/>
    <cellStyle name="注释 2 5 6" xfId="78"/>
    <cellStyle name="差 2 5 2 2 2 2 2" xfId="79"/>
    <cellStyle name="40% - 强调文字颜色 2 2" xfId="80"/>
    <cellStyle name="20% - 强调文字颜色 1 2 3" xfId="81"/>
    <cellStyle name="检查单元格 2 5 2 2 3" xfId="82"/>
    <cellStyle name="60% - 强调文字颜色 3 2 3 2" xfId="83"/>
    <cellStyle name="适中" xfId="84" builtinId="28"/>
    <cellStyle name="20% - 强调文字颜色 5" xfId="85" builtinId="46"/>
    <cellStyle name="适中 2 2 2 3 2 2 2" xfId="86"/>
    <cellStyle name="常规 2 2 2 4" xfId="87"/>
    <cellStyle name="强调文字颜色 1" xfId="88" builtinId="29"/>
    <cellStyle name="40% - 强调文字颜色 4 2 3 2" xfId="89"/>
    <cellStyle name="20% - 强调文字颜色 1" xfId="90" builtinId="30"/>
    <cellStyle name="差 2 5 3 2" xfId="91"/>
    <cellStyle name="注释 2 3 3" xfId="92"/>
    <cellStyle name="差 2 2 3 3 2" xfId="93"/>
    <cellStyle name="标题 5 4" xfId="94"/>
    <cellStyle name="40% - 强调文字颜色 1" xfId="95" builtinId="31"/>
    <cellStyle name="注释 2 3 4" xfId="96"/>
    <cellStyle name="差 2 2 3 3 3" xfId="97"/>
    <cellStyle name="常规 2 2 2 2 2 3 2" xfId="98"/>
    <cellStyle name="20% - 强调文字颜色 2" xfId="99" builtinId="34"/>
    <cellStyle name="差 2 5 2 2 2 2" xfId="100"/>
    <cellStyle name="注释 2 2 3 2 2" xfId="101"/>
    <cellStyle name="差 2 2 3 2 2 2 2" xfId="102"/>
    <cellStyle name="40% - 强调文字颜色 2" xfId="103" builtinId="35"/>
    <cellStyle name="适中 2 2 2 3 2 2 4" xfId="104"/>
    <cellStyle name="强调文字颜色 3" xfId="105" builtinId="37"/>
    <cellStyle name="40% - 强调文字颜色 4 2 3 4" xfId="106"/>
    <cellStyle name="强调文字颜色 4" xfId="107" builtinId="41"/>
    <cellStyle name="差 2_16-2019公共基本和项目 " xfId="108"/>
    <cellStyle name="20% - 强调文字颜色 4" xfId="109" builtinId="42"/>
    <cellStyle name="注释 2 2 3 2 4" xfId="110"/>
    <cellStyle name="差 2 2 3 2 2 2 4" xfId="111"/>
    <cellStyle name="注释 2 2 2 2 2 3" xfId="112"/>
    <cellStyle name="输出 2 6 2 2 2" xfId="113"/>
    <cellStyle name="适中 2 2 2 2 3 2 3" xfId="114"/>
    <cellStyle name="40% - 强调文字颜色 4" xfId="115" builtinId="43"/>
    <cellStyle name="20% - 强调文字颜色 1 2 4 2" xfId="116"/>
    <cellStyle name="计算 2 2 2 2 2 2 2" xfId="117"/>
    <cellStyle name="强调文字颜色 5" xfId="118" builtinId="45"/>
    <cellStyle name="60% - 强调文字颜色 5 2 2 2" xfId="119"/>
    <cellStyle name="输出 2 6 2 2 3" xfId="120"/>
    <cellStyle name="适中 2 2 2 2 3 2 4" xfId="121"/>
    <cellStyle name="40% - 强调文字颜色 5" xfId="122" builtinId="47"/>
    <cellStyle name="20% - 强调文字颜色 1 2 2 4" xfId="123"/>
    <cellStyle name="常规 2 2 8 2" xfId="124"/>
    <cellStyle name="差 2 6 2 2" xfId="125"/>
    <cellStyle name="60% - 强调文字颜色 4 2 4 3" xfId="126"/>
    <cellStyle name="差 2 2 4 2 2" xfId="127"/>
    <cellStyle name="适中 2 6 3" xfId="128"/>
    <cellStyle name="60% - 强调文字颜色 5" xfId="129" builtinId="48"/>
    <cellStyle name="20% - 强调文字颜色 1 2 4 3" xfId="130"/>
    <cellStyle name="计算 2 2 2 2 2 2 3" xfId="131"/>
    <cellStyle name="强调文字颜色 6" xfId="132" builtinId="49"/>
    <cellStyle name="40% - 强调文字颜色 2 2 2" xfId="133"/>
    <cellStyle name="60% - 强调文字颜色 3 2 7" xfId="134"/>
    <cellStyle name="20% - 强调文字颜色 1 2 3 2" xfId="135"/>
    <cellStyle name="适中 2" xfId="136"/>
    <cellStyle name="60% - 强调文字颜色 5 2 2 3" xfId="137"/>
    <cellStyle name="输出 2 6 2 2 4" xfId="138"/>
    <cellStyle name="40% - 强调文字颜色 6" xfId="139" builtinId="51"/>
    <cellStyle name="60% - 强调文字颜色 4 2 4 4" xfId="140"/>
    <cellStyle name="差 2 2 4 2 3" xfId="141"/>
    <cellStyle name="常规 2 2 2 2 3 2 2" xfId="142"/>
    <cellStyle name="适中 2 6 4" xfId="143"/>
    <cellStyle name="60% - 强调文字颜色 6" xfId="144" builtinId="52"/>
    <cellStyle name="20% - 强调文字颜色 1 2 2" xfId="145"/>
    <cellStyle name="40% - 强调文字颜色 2 2 7" xfId="146"/>
    <cellStyle name="40% - 强调文字颜色 2 2 3" xfId="147"/>
    <cellStyle name="20% - 强调文字颜色 1 2 3 3" xfId="148"/>
    <cellStyle name="差 2 5 2 2 2 2 3" xfId="149"/>
    <cellStyle name="20% - 强调文字颜色 1 2 4" xfId="150"/>
    <cellStyle name="20% - 强调文字颜色 1 2 4 4" xfId="151"/>
    <cellStyle name="差 2 5 2 2 2 2 4" xfId="152"/>
    <cellStyle name="60% - 强调文字颜色 6 2 2 2" xfId="153"/>
    <cellStyle name="20% - 强调文字颜色 1 2 5" xfId="154"/>
    <cellStyle name="60% - 强调文字颜色 6 2 2 3" xfId="155"/>
    <cellStyle name="20% - 强调文字颜色 1 2 6" xfId="156"/>
    <cellStyle name="20% - 强调文字颜色 3 2 7" xfId="157"/>
    <cellStyle name="20% - 强调文字颜色 2 2" xfId="158"/>
    <cellStyle name="20% - 强调文字颜色 2 2 2" xfId="159"/>
    <cellStyle name="40% - 强调文字颜色 3 2 7" xfId="160"/>
    <cellStyle name="20% - 强调文字颜色 2 2 2 2" xfId="161"/>
    <cellStyle name="20% - 强调文字颜色 2 2 2 3" xfId="162"/>
    <cellStyle name="20% - 强调文字颜色 2 2 2 4" xfId="163"/>
    <cellStyle name="20% - 强调文字颜色 2 2 3" xfId="164"/>
    <cellStyle name="20% - 强调文字颜色 2 2 3 2" xfId="165"/>
    <cellStyle name="注释 2 5 2 2 2 2 2" xfId="166"/>
    <cellStyle name="20% - 强调文字颜色 2 2 3 3" xfId="167"/>
    <cellStyle name="注释 2 5 2 2 2 2 3" xfId="168"/>
    <cellStyle name="20% - 强调文字颜色 2 2 3 4" xfId="169"/>
    <cellStyle name="20% - 强调文字颜色 2 2 4" xfId="170"/>
    <cellStyle name="20% - 强调文字颜色 2 2 4 2" xfId="171"/>
    <cellStyle name="20% - 强调文字颜色 2 2 4 3" xfId="172"/>
    <cellStyle name="20% - 强调文字颜色 2 2 4 4" xfId="173"/>
    <cellStyle name="20% - 强调文字颜色 2 2 5" xfId="174"/>
    <cellStyle name="40% - 强调文字颜色 1 2 3 2" xfId="175"/>
    <cellStyle name="20% - 强调文字颜色 2 2 6" xfId="176"/>
    <cellStyle name="注释 2 2 4 2" xfId="177"/>
    <cellStyle name="适中 2 2 2 4 3" xfId="178"/>
    <cellStyle name="常规 2 2 2 2 2 2 2 2" xfId="179"/>
    <cellStyle name="输入 2 2 2 2 2 3 3" xfId="180"/>
    <cellStyle name="输出 2 2 7" xfId="181"/>
    <cellStyle name="差 2 5 2 3 2" xfId="182"/>
    <cellStyle name="40% - 强调文字颜色 1 2 3 3" xfId="183"/>
    <cellStyle name="20% - 强调文字颜色 2 2 7" xfId="184"/>
    <cellStyle name="常规 3 2 5" xfId="185"/>
    <cellStyle name="20% - 强调文字颜色 3 2" xfId="186"/>
    <cellStyle name="20% - 强调文字颜色 3 2 2" xfId="187"/>
    <cellStyle name="40% - 强调文字颜色 4 2 7" xfId="188"/>
    <cellStyle name="标题 1 2 4" xfId="189"/>
    <cellStyle name="20% - 强调文字颜色 3 2 2 2" xfId="190"/>
    <cellStyle name="20% - 强调文字颜色 3 2 2 3" xfId="191"/>
    <cellStyle name="60% - 强调文字颜色 3 2 2" xfId="192"/>
    <cellStyle name="20% - 强调文字颜色 3 2 2 4" xfId="193"/>
    <cellStyle name="20% - 强调文字颜色 3 2 3" xfId="194"/>
    <cellStyle name="20% - 强调文字颜色 3 2 3 2" xfId="195"/>
    <cellStyle name="20% - 强调文字颜色 3 2 3 4" xfId="196"/>
    <cellStyle name="20% - 强调文字颜色 3 2 4" xfId="197"/>
    <cellStyle name="差 2 2 4 2 4" xfId="198"/>
    <cellStyle name="20% - 强调文字颜色 3 2 4 2" xfId="199"/>
    <cellStyle name="20% - 强调文字颜色 3 2 4 3" xfId="200"/>
    <cellStyle name="20% - 强调文字颜色 3 2 4 4" xfId="201"/>
    <cellStyle name="20% - 强调文字颜色 3 2 5" xfId="202"/>
    <cellStyle name="20% - 强调文字颜色 3 2 6" xfId="203"/>
    <cellStyle name="20% - 强调文字颜色 4 2" xfId="204"/>
    <cellStyle name="差 2 2 2 2 2 2 5" xfId="205"/>
    <cellStyle name="60% - 强调文字颜色 1 2 7" xfId="206"/>
    <cellStyle name="20% - 强调文字颜色 4 2 2" xfId="207"/>
    <cellStyle name="40% - 强调文字颜色 5 2 7" xfId="208"/>
    <cellStyle name="20% - 强调文字颜色 4 2 2 2" xfId="209"/>
    <cellStyle name="20% - 强调文字颜色 4 2 2 3" xfId="210"/>
    <cellStyle name="20% - 强调文字颜色 4 2 2 4" xfId="211"/>
    <cellStyle name="常规 3 3" xfId="212"/>
    <cellStyle name="差 2 2 2 2 2 2" xfId="213"/>
    <cellStyle name="20% - 强调文字颜色 4 2 3" xfId="214"/>
    <cellStyle name="差 2 2 2 2 2 2 2" xfId="215"/>
    <cellStyle name="60% - 强调文字颜色 1 2 4" xfId="216"/>
    <cellStyle name="20% - 强调文字颜色 4 2 3 2" xfId="217"/>
    <cellStyle name="差 2 2 2 2 2 2 3" xfId="218"/>
    <cellStyle name="60% - 强调文字颜色 1 2 5" xfId="219"/>
    <cellStyle name="20% - 强调文字颜色 4 2 3 3" xfId="220"/>
    <cellStyle name="常规 2" xfId="221"/>
    <cellStyle name="差 2 2 2 2 2 2 4" xfId="222"/>
    <cellStyle name="60% - 强调文字颜色 1 2 6" xfId="223"/>
    <cellStyle name="20% - 强调文字颜色 4 2 3 4" xfId="224"/>
    <cellStyle name="常规 3 4" xfId="225"/>
    <cellStyle name="差 2 2 2 2 2 3" xfId="226"/>
    <cellStyle name="20% - 强调文字颜色 4 2 4" xfId="227"/>
    <cellStyle name="差 2 2 2 2 2 3 2" xfId="228"/>
    <cellStyle name="20% - 强调文字颜色 4 2 4 2" xfId="229"/>
    <cellStyle name="差 2 2 2 2 2 3 4" xfId="230"/>
    <cellStyle name="20% - 强调文字颜色 4 2 4 4" xfId="231"/>
    <cellStyle name="20% - 强调文字颜色 4 2 5" xfId="232"/>
    <cellStyle name="20% - 强调文字颜色 4 2 6" xfId="233"/>
    <cellStyle name="20% - 强调文字颜色 4 2 7" xfId="234"/>
    <cellStyle name="20% - 强调文字颜色 5 2" xfId="235"/>
    <cellStyle name="20% - 强调文字颜色 5 2 2" xfId="236"/>
    <cellStyle name="40% - 强调文字颜色 6 2 7" xfId="237"/>
    <cellStyle name="20% - 强调文字颜色 5 2 2 2" xfId="238"/>
    <cellStyle name="20% - 强调文字颜色 5 2 2 3" xfId="239"/>
    <cellStyle name="20% - 强调文字颜色 5 2 2 4" xfId="240"/>
    <cellStyle name="差 2 2 2 3 2 2" xfId="241"/>
    <cellStyle name="20% - 强调文字颜色 5 2 3" xfId="242"/>
    <cellStyle name="差 2 2 2 3 2 2 2" xfId="243"/>
    <cellStyle name="20% - 强调文字颜色 5 2 3 2" xfId="244"/>
    <cellStyle name="20% - 强调文字颜色 5 2 4" xfId="245"/>
    <cellStyle name="20% - 强调文字颜色 6 2 5" xfId="246"/>
    <cellStyle name="20% - 强调文字颜色 5 2 4 2" xfId="247"/>
    <cellStyle name="20% - 强调文字颜色 6 2 6" xfId="248"/>
    <cellStyle name="20% - 强调文字颜色 5 2 4 3" xfId="249"/>
    <cellStyle name="20% - 强调文字颜色 6 2 7" xfId="250"/>
    <cellStyle name="20% - 强调文字颜色 5 2 4 4" xfId="251"/>
    <cellStyle name="20% - 强调文字颜色 5 2 5" xfId="252"/>
    <cellStyle name="20% - 强调文字颜色 5 2 6" xfId="253"/>
    <cellStyle name="20% - 强调文字颜色 5 2 7" xfId="254"/>
    <cellStyle name="60% - 强调文字颜色 6 2 4" xfId="255"/>
    <cellStyle name="20% - 强调文字颜色 6 2" xfId="256"/>
    <cellStyle name="60% - 强调文字颜色 6 2 4 2" xfId="257"/>
    <cellStyle name="20% - 强调文字颜色 6 2 2" xfId="258"/>
    <cellStyle name="20% - 强调文字颜色 6 2 2 2" xfId="259"/>
    <cellStyle name="20% - 强调文字颜色 6 2 2 3" xfId="260"/>
    <cellStyle name="20% - 强调文字颜色 6 2 2 4" xfId="261"/>
    <cellStyle name="60% - 强调文字颜色 6 2 4 3" xfId="262"/>
    <cellStyle name="20% - 强调文字颜色 6 2 3" xfId="263"/>
    <cellStyle name="常规 2 13" xfId="264"/>
    <cellStyle name="20% - 强调文字颜色 6 2 3 2" xfId="265"/>
    <cellStyle name="常规 2 14" xfId="266"/>
    <cellStyle name="20% - 强调文字颜色 6 2 3 3" xfId="267"/>
    <cellStyle name="20% - 强调文字颜色 6 2 3 4" xfId="268"/>
    <cellStyle name="60% - 强调文字颜色 6 2 4 4" xfId="269"/>
    <cellStyle name="20% - 强调文字颜色 6 2 4" xfId="270"/>
    <cellStyle name="20% - 强调文字颜色 6 2 4 2" xfId="271"/>
    <cellStyle name="差 2 2 2 2 2" xfId="272"/>
    <cellStyle name="20% - 强调文字颜色 6 2 4 3" xfId="273"/>
    <cellStyle name="差 2 2 2 2 3" xfId="274"/>
    <cellStyle name="20% - 强调文字颜色 6 2 4 4" xfId="275"/>
    <cellStyle name="常规 10 5" xfId="276"/>
    <cellStyle name="40% - 强调文字颜色 1 2" xfId="277"/>
    <cellStyle name="40% - 强调文字颜色 1 2 2" xfId="278"/>
    <cellStyle name="60% - 强调文字颜色 2 2 7" xfId="279"/>
    <cellStyle name="40% - 强调文字颜色 6 2 2 3" xfId="280"/>
    <cellStyle name="输入 2 2 3 2 5" xfId="281"/>
    <cellStyle name="40% - 强调文字颜色 1 2 2 2" xfId="282"/>
    <cellStyle name="输入 2 2 2 2 2 2 3" xfId="283"/>
    <cellStyle name="差 2 5 2 2 2" xfId="284"/>
    <cellStyle name="注释 2 2 3 2" xfId="285"/>
    <cellStyle name="适中 2 2 2 3 3" xfId="286"/>
    <cellStyle name="差 2 2 3 2 2 2" xfId="287"/>
    <cellStyle name="40% - 强调文字颜色 1 2 2 3" xfId="288"/>
    <cellStyle name="输入 2 2 2 2 2 2 4" xfId="289"/>
    <cellStyle name="差 2 5 2 2 3" xfId="290"/>
    <cellStyle name="40% - 强调文字颜色 1 2 2 4" xfId="291"/>
    <cellStyle name="好 2 2 2 4 2" xfId="292"/>
    <cellStyle name="40% - 强调文字颜色 6 2 2 4" xfId="293"/>
    <cellStyle name="40% - 强调文字颜色 1 2 3" xfId="294"/>
    <cellStyle name="输入 2 2 2 2 2 3 4" xfId="295"/>
    <cellStyle name="差 2 5 2 3 3" xfId="296"/>
    <cellStyle name="40% - 强调文字颜色 1 2 3 4" xfId="297"/>
    <cellStyle name="40% - 强调文字颜色 1 2 4" xfId="298"/>
    <cellStyle name="40% - 强调文字颜色 1 2 4 3" xfId="299"/>
    <cellStyle name="40% - 强调文字颜色 1 2 4 4" xfId="300"/>
    <cellStyle name="标题 1 2" xfId="301"/>
    <cellStyle name="40% - 强调文字颜色 1 2 5" xfId="302"/>
    <cellStyle name="常规 2 2 2 2" xfId="303"/>
    <cellStyle name="40% - 强调文字颜色 1 2 6" xfId="304"/>
    <cellStyle name="常规 2 2 2 3" xfId="305"/>
    <cellStyle name="40% - 强调文字颜色 1 2 7" xfId="306"/>
    <cellStyle name="40% - 强调文字颜色 2 2 2 2" xfId="307"/>
    <cellStyle name="输入 2 2 2 3 2 2 3" xfId="308"/>
    <cellStyle name="常规 2 2 8 2 2" xfId="309"/>
    <cellStyle name="差 2 6 2 2 2" xfId="310"/>
    <cellStyle name="60% - 强调文字颜色 5 2" xfId="311"/>
    <cellStyle name="40% - 强调文字颜色 2 2 2 3" xfId="312"/>
    <cellStyle name="输入 2 2 2 3 2 2 4" xfId="313"/>
    <cellStyle name="差 2 6 2 2 3" xfId="314"/>
    <cellStyle name="40% - 强调文字颜色 2 2 2 4" xfId="315"/>
    <cellStyle name="40% - 强调文字颜色 2 2 3 2" xfId="316"/>
    <cellStyle name="好 2 6 2 2 4" xfId="317"/>
    <cellStyle name="60% - 强调文字颜色 6 2" xfId="318"/>
    <cellStyle name="40% - 强调文字颜色 2 2 3 3" xfId="319"/>
    <cellStyle name="40% - 强调文字颜色 2 2 3 4" xfId="320"/>
    <cellStyle name="40% - 强调文字颜色 2 2 4 2" xfId="321"/>
    <cellStyle name="40% - 强调文字颜色 2 2 4 3" xfId="322"/>
    <cellStyle name="40% - 强调文字颜色 2 2 4 4" xfId="323"/>
    <cellStyle name="常规 11 2" xfId="324"/>
    <cellStyle name="40% - 强调文字颜色 2 2 5" xfId="325"/>
    <cellStyle name="40% - 强调文字颜色 2 2 6" xfId="326"/>
    <cellStyle name="注释 2 2 2 2 2 2 2" xfId="327"/>
    <cellStyle name="40% - 强调文字颜色 3 2" xfId="328"/>
    <cellStyle name="注释 2 2 2 2 2 2 2 2" xfId="329"/>
    <cellStyle name="40% - 强调文字颜色 3 2 2" xfId="330"/>
    <cellStyle name="60% - 强调文字颜色 4 2 7" xfId="331"/>
    <cellStyle name="适中 2 2 2 2 2 3" xfId="332"/>
    <cellStyle name="40% - 强调文字颜色 3 2 4" xfId="333"/>
    <cellStyle name="注释 2 2 2 2 2 2 2 2 2" xfId="334"/>
    <cellStyle name="40% - 强调文字颜色 3 2 2 2" xfId="335"/>
    <cellStyle name="40% - 强调文字颜色 3 2 5" xfId="336"/>
    <cellStyle name="注释 2 2 2 2 2 2 2 2 3" xfId="337"/>
    <cellStyle name="40% - 强调文字颜色 3 2 2 3" xfId="338"/>
    <cellStyle name="40% - 强调文字颜色 3 2 6" xfId="339"/>
    <cellStyle name="注释 2 2 2 2 2 2 2 2 4" xfId="340"/>
    <cellStyle name="40% - 强调文字颜色 3 2 2 4" xfId="341"/>
    <cellStyle name="适中 2 2 2 2 2 2" xfId="342"/>
    <cellStyle name="40% - 强调文字颜色 3 2 3" xfId="343"/>
    <cellStyle name="适中 2 2 2 2 2 2 2" xfId="344"/>
    <cellStyle name="40% - 强调文字颜色 3 2 3 2" xfId="345"/>
    <cellStyle name="适中 2 2 2 2 2 2 3" xfId="346"/>
    <cellStyle name="40% - 强调文字颜色 3 2 3 3" xfId="347"/>
    <cellStyle name="适中 2 2 2 2 2 2 4" xfId="348"/>
    <cellStyle name="40% - 强调文字颜色 3 2 3 4" xfId="349"/>
    <cellStyle name="适中 2 2 2 2 2 3 2" xfId="350"/>
    <cellStyle name="40% - 强调文字颜色 3 2 4 2" xfId="351"/>
    <cellStyle name="适中 2 2 2 2 2 3 3" xfId="352"/>
    <cellStyle name="40% - 强调文字颜色 3 2 4 3" xfId="353"/>
    <cellStyle name="适中 2 2 2 2 2 3 4" xfId="354"/>
    <cellStyle name="40% - 强调文字颜色 3 2 4 4" xfId="355"/>
    <cellStyle name="常规 2 2 2 2 2 2" xfId="356"/>
    <cellStyle name="40% - 强调文字颜色 4 2 2" xfId="357"/>
    <cellStyle name="60% - 强调文字颜色 5 2 7" xfId="358"/>
    <cellStyle name="40% - 强调文字颜色 4 2 2 2" xfId="359"/>
    <cellStyle name="40% - 强调文字颜色 4 2 2 3" xfId="360"/>
    <cellStyle name="40% - 强调文字颜色 4 2 2 4" xfId="361"/>
    <cellStyle name="适中 2 2 2 3 2 2" xfId="362"/>
    <cellStyle name="40% - 强调文字颜色 4 2 3" xfId="363"/>
    <cellStyle name="40% - 强调文字颜色 4 2 4" xfId="364"/>
    <cellStyle name="40% - 强调文字颜色 4 2 4 2" xfId="365"/>
    <cellStyle name="差 2 2 2 2 2 2 2 2 2" xfId="366"/>
    <cellStyle name="40% - 强调文字颜色 4 2 4 3" xfId="367"/>
    <cellStyle name="差 2 2 2 2 2 2 2 2 3" xfId="368"/>
    <cellStyle name="40% - 强调文字颜色 4 2 4 4" xfId="369"/>
    <cellStyle name="40% - 强调文字颜色 4 2 5" xfId="370"/>
    <cellStyle name="40% - 强调文字颜色 4 2 6" xfId="371"/>
    <cellStyle name="好 2 3" xfId="372"/>
    <cellStyle name="40% - 强调文字颜色 5 2" xfId="373"/>
    <cellStyle name="好 2 3 2" xfId="374"/>
    <cellStyle name="40% - 强调文字颜色 5 2 2" xfId="375"/>
    <cellStyle name="60% - 强调文字颜色 6 2 7" xfId="376"/>
    <cellStyle name="40% - 强调文字颜色 5 2 2 2" xfId="377"/>
    <cellStyle name="40% - 强调文字颜色 5 2 2 3" xfId="378"/>
    <cellStyle name="40% - 强调文字颜色 5 2 2 4" xfId="379"/>
    <cellStyle name="好 2 3 3" xfId="380"/>
    <cellStyle name="40% - 强调文字颜色 5 2 3" xfId="381"/>
    <cellStyle name="40% - 强调文字颜色 5 2 3 2" xfId="382"/>
    <cellStyle name="40% - 强调文字颜色 5 2 3 3" xfId="383"/>
    <cellStyle name="40% - 强调文字颜色 5 2 3 4" xfId="384"/>
    <cellStyle name="好 2 3 4" xfId="385"/>
    <cellStyle name="40% - 强调文字颜色 5 2 4" xfId="386"/>
    <cellStyle name="40% - 强调文字颜色 5 2 4 2" xfId="387"/>
    <cellStyle name="常规 2 12 3" xfId="388"/>
    <cellStyle name="40% - 强调文字颜色 5 2 4 3" xfId="389"/>
    <cellStyle name="40% - 强调文字颜色 5 2 4 4" xfId="390"/>
    <cellStyle name="40% - 强调文字颜色 5 2 5" xfId="391"/>
    <cellStyle name="40% - 强调文字颜色 5 2 6" xfId="392"/>
    <cellStyle name="标题 2 2 4" xfId="393"/>
    <cellStyle name="40% - 强调文字颜色 6 2" xfId="394"/>
    <cellStyle name="40% - 强调文字颜色 6 2 2" xfId="395"/>
    <cellStyle name="40% - 强调文字颜色 6 2 2 2" xfId="396"/>
    <cellStyle name="差 2 2 2 2 3 2 4" xfId="397"/>
    <cellStyle name="60% - 强调文字颜色 2 2 6" xfId="398"/>
    <cellStyle name="40% - 强调文字颜色 6 2 3" xfId="399"/>
    <cellStyle name="40% - 强调文字颜色 6 2 3 2" xfId="400"/>
    <cellStyle name="40% - 强调文字颜色 6 2 3 3" xfId="401"/>
    <cellStyle name="40% - 强调文字颜色 6 2 3 4" xfId="402"/>
    <cellStyle name="40% - 强调文字颜色 6 2 4" xfId="403"/>
    <cellStyle name="40% - 强调文字颜色 6 2 4 2" xfId="404"/>
    <cellStyle name="40% - 强调文字颜色 6 2 4 3" xfId="405"/>
    <cellStyle name="40% - 强调文字颜色 6 2 4 4" xfId="406"/>
    <cellStyle name="40% - 强调文字颜色 6 2 5" xfId="407"/>
    <cellStyle name="40% - 强调文字颜色 6 2 6" xfId="408"/>
    <cellStyle name="检查单元格 2 5 2 2 4" xfId="409"/>
    <cellStyle name="60% - 强调文字颜色 3 2 3 3" xfId="410"/>
    <cellStyle name="输出 2_16-2019公共基本和项目 " xfId="411"/>
    <cellStyle name="60% - 强调文字颜色 1 2" xfId="412"/>
    <cellStyle name="60% - 强调文字颜色 5 2 3 3" xfId="413"/>
    <cellStyle name="计算 2 2 3 2 5" xfId="414"/>
    <cellStyle name="60% - 强调文字颜色 1 2 2" xfId="415"/>
    <cellStyle name="标题 3 2 4" xfId="416"/>
    <cellStyle name="60% - 强调文字颜色 1 2 2 2" xfId="417"/>
    <cellStyle name="60% - 强调文字颜色 1 2 2 3" xfId="418"/>
    <cellStyle name="60% - 强调文字颜色 5 2 2" xfId="419"/>
    <cellStyle name="60% - 强调文字颜色 1 2 2 4" xfId="420"/>
    <cellStyle name="常规 2 12 2 2 2" xfId="421"/>
    <cellStyle name="60% - 强调文字颜色 5 2 3 4" xfId="422"/>
    <cellStyle name="60% - 强调文字颜色 1 2 3" xfId="423"/>
    <cellStyle name="常规 2 12 2 2 2 2" xfId="424"/>
    <cellStyle name="60% - 强调文字颜色 1 2 3 2" xfId="425"/>
    <cellStyle name="60% - 强调文字颜色 1 2 3 3" xfId="426"/>
    <cellStyle name="60% - 强调文字颜色 1 2 3 4" xfId="427"/>
    <cellStyle name="差 2 2 2 2 2 2 2 2" xfId="428"/>
    <cellStyle name="60% - 强调文字颜色 1 2 4 2" xfId="429"/>
    <cellStyle name="60% - 强调文字颜色 1 2 4 3" xfId="430"/>
    <cellStyle name="检查单元格 2 5 2 3 4" xfId="431"/>
    <cellStyle name="60% - 强调文字颜色 3 2 4 3" xfId="432"/>
    <cellStyle name="60% - 强调文字颜色 2 2" xfId="433"/>
    <cellStyle name="60% - 强调文字颜色 2 2 3" xfId="434"/>
    <cellStyle name="60% - 强调文字颜色 2 2 3 2" xfId="435"/>
    <cellStyle name="60% - 强调文字颜色 3 2 4" xfId="436"/>
    <cellStyle name="60% - 强调文字颜色 2 2 3 3" xfId="437"/>
    <cellStyle name="60% - 强调文字颜色 3 2 5" xfId="438"/>
    <cellStyle name="60% - 强调文字颜色 2 2 3 4" xfId="439"/>
    <cellStyle name="60% - 强调文字颜色 3 2 6" xfId="440"/>
    <cellStyle name="差 2 2 2 2 3 2 2" xfId="441"/>
    <cellStyle name="60% - 强调文字颜色 2 2 4" xfId="442"/>
    <cellStyle name="60% - 强调文字颜色 2 2 4 2" xfId="443"/>
    <cellStyle name="检查单元格 2_16-2019公共基本和项目 " xfId="444"/>
    <cellStyle name="60% - 强调文字颜色 2 2 4 3" xfId="445"/>
    <cellStyle name="60% - 强调文字颜色 2 2 4 4" xfId="446"/>
    <cellStyle name="差 2 2 2 2 3 2 3" xfId="447"/>
    <cellStyle name="千位分隔[0] 6 2" xfId="448"/>
    <cellStyle name="60% - 强调文字颜色 2 2 5" xfId="449"/>
    <cellStyle name="60% - 强调文字颜色 3 2" xfId="450"/>
    <cellStyle name="60% - 强调文字颜色 3 2 2 2" xfId="451"/>
    <cellStyle name="60% - 强调文字颜色 3 2 2 3" xfId="452"/>
    <cellStyle name="60% - 强调文字颜色 3 2 2 4" xfId="453"/>
    <cellStyle name="60% - 强调文字颜色 3 2 3" xfId="454"/>
    <cellStyle name="检查单元格 2 5 2 2 5" xfId="455"/>
    <cellStyle name="60% - 强调文字颜色 3 2 3 4" xfId="456"/>
    <cellStyle name="检查单元格 2 5 2 3 3" xfId="457"/>
    <cellStyle name="60% - 强调文字颜色 3 2 4 2" xfId="458"/>
    <cellStyle name="60% - 强调文字颜色 6 2 6" xfId="459"/>
    <cellStyle name="适中 2 6 2 2" xfId="460"/>
    <cellStyle name="60% - 强调文字颜色 4 2" xfId="461"/>
    <cellStyle name="适中 2 6 2 2 2" xfId="462"/>
    <cellStyle name="60% - 强调文字颜色 4 2 2" xfId="463"/>
    <cellStyle name="强调文字颜色 3 2 3 3" xfId="464"/>
    <cellStyle name="标题 1 2 2" xfId="465"/>
    <cellStyle name="60% - 强调文字颜色 4 2 2 3" xfId="466"/>
    <cellStyle name="强调文字颜色 3 2 3 4" xfId="467"/>
    <cellStyle name="标题 1 2 3" xfId="468"/>
    <cellStyle name="60% - 强调文字颜色 4 2 2 4" xfId="469"/>
    <cellStyle name="检查单元格 2 6 2 2 3" xfId="470"/>
    <cellStyle name="60% - 强调文字颜色 4 2 3 2" xfId="471"/>
    <cellStyle name="检查单元格 2 6 2 2 4" xfId="472"/>
    <cellStyle name="60% - 强调文字颜色 4 2 3 3" xfId="473"/>
    <cellStyle name="60% - 强调文字颜色 4 2 3 4" xfId="474"/>
    <cellStyle name="适中 2 6 2 2 4" xfId="475"/>
    <cellStyle name="60% - 强调文字颜色 4 2 4" xfId="476"/>
    <cellStyle name="60% - 强调文字颜色 4 2 5" xfId="477"/>
    <cellStyle name="60% - 强调文字颜色 4 2 6" xfId="478"/>
    <cellStyle name="60% - 强调文字颜色 5 2 2 4" xfId="479"/>
    <cellStyle name="60% - 强调文字颜色 5 2 3" xfId="480"/>
    <cellStyle name="60% - 强调文字颜色 5 2 3 2" xfId="481"/>
    <cellStyle name="60% - 强调文字颜色 5 2 4" xfId="482"/>
    <cellStyle name="千位分隔 2 2" xfId="483"/>
    <cellStyle name="常规 2 12 2 3" xfId="484"/>
    <cellStyle name="60% - 强调文字颜色 5 2 4 2" xfId="485"/>
    <cellStyle name="输入 2 5 2 2 2 2" xfId="486"/>
    <cellStyle name="差_16-2019公共基本和项目 " xfId="487"/>
    <cellStyle name="60% - 强调文字颜色 5 2 4 3" xfId="488"/>
    <cellStyle name="60% - 强调文字颜色 5 2 4 4" xfId="489"/>
    <cellStyle name="标题 4 2" xfId="490"/>
    <cellStyle name="60% - 强调文字颜色 5 2 5" xfId="491"/>
    <cellStyle name="60% - 强调文字颜色 5 2 6" xfId="492"/>
    <cellStyle name="输入 2 5 2 2 2 2 4" xfId="493"/>
    <cellStyle name="差_16-2019公共基本和项目  4" xfId="494"/>
    <cellStyle name="60% - 强调文字颜色 6 2 2" xfId="495"/>
    <cellStyle name="60% - 强调文字颜色 6 2 3" xfId="496"/>
    <cellStyle name="60% - 强调文字颜色 6 2 3 2" xfId="497"/>
    <cellStyle name="60% - 强调文字颜色 6 2 3 3" xfId="498"/>
    <cellStyle name="60% - 强调文字颜色 6 2 3 4" xfId="499"/>
    <cellStyle name="60% - 强调文字颜色 6 2 5" xfId="500"/>
    <cellStyle name="百分比 2" xfId="501"/>
    <cellStyle name="标题 2 2" xfId="502"/>
    <cellStyle name="标题 2 2 2" xfId="503"/>
    <cellStyle name="标题 2 2 3" xfId="504"/>
    <cellStyle name="常规 2 2 2 2 4" xfId="505"/>
    <cellStyle name="标题 3 2" xfId="506"/>
    <cellStyle name="标题 3 2 2" xfId="507"/>
    <cellStyle name="标题 3 2 3" xfId="508"/>
    <cellStyle name="差 2 2 2 2 5" xfId="509"/>
    <cellStyle name="标题 4 2 2" xfId="510"/>
    <cellStyle name="差 2 2 2 2 6" xfId="511"/>
    <cellStyle name="标题 4 2 3" xfId="512"/>
    <cellStyle name="输入 2 5 2 2 2 2 2" xfId="513"/>
    <cellStyle name="差_16-2019公共基本和项目  2" xfId="514"/>
    <cellStyle name="标题 4 2 4" xfId="515"/>
    <cellStyle name="标题 5 2" xfId="516"/>
    <cellStyle name="标题 5 3" xfId="517"/>
    <cellStyle name="差 2" xfId="518"/>
    <cellStyle name="差 2 2" xfId="519"/>
    <cellStyle name="差 2 4" xfId="520"/>
    <cellStyle name="差 2 2 2" xfId="521"/>
    <cellStyle name="差 2 4 2" xfId="522"/>
    <cellStyle name="差 2 5 2 2 5" xfId="523"/>
    <cellStyle name="差 2 2 2 2" xfId="524"/>
    <cellStyle name="差 2 2 2 2 2 2 2 2 4" xfId="525"/>
    <cellStyle name="常规 4 3" xfId="526"/>
    <cellStyle name="差 2 2 2 2 3 2" xfId="527"/>
    <cellStyle name="常规 2 12 3 2" xfId="528"/>
    <cellStyle name="差 2 2 2 2 4" xfId="529"/>
    <cellStyle name="差 2 4 3" xfId="530"/>
    <cellStyle name="差 2 2 2 3" xfId="531"/>
    <cellStyle name="差 2 2 2 3 2" xfId="532"/>
    <cellStyle name="差 2 2 2 3 3" xfId="533"/>
    <cellStyle name="差 2 2 2 3 4" xfId="534"/>
    <cellStyle name="适中 2 5 2 2 2" xfId="535"/>
    <cellStyle name="差 2 2 2 3 5" xfId="536"/>
    <cellStyle name="差 2 4 4" xfId="537"/>
    <cellStyle name="差 2 2 2 4" xfId="538"/>
    <cellStyle name="差 2 2 2 4 2" xfId="539"/>
    <cellStyle name="差 2 2 2 4 3" xfId="540"/>
    <cellStyle name="差 2 2 2 4 4" xfId="541"/>
    <cellStyle name="差 2 5" xfId="542"/>
    <cellStyle name="差 2 2 3" xfId="543"/>
    <cellStyle name="差 2 5 2" xfId="544"/>
    <cellStyle name="差 2 2 3 2" xfId="545"/>
    <cellStyle name="差 2 5 2 2" xfId="546"/>
    <cellStyle name="注释 2 2 3" xfId="547"/>
    <cellStyle name="好 2 7 3" xfId="548"/>
    <cellStyle name="差 2 2 3 2 2" xfId="549"/>
    <cellStyle name="注释 2 2 4" xfId="550"/>
    <cellStyle name="好 2 7 4" xfId="551"/>
    <cellStyle name="差 2 2 3 2 3" xfId="552"/>
    <cellStyle name="常规 2 2 2 2 2 2 2" xfId="553"/>
    <cellStyle name="差 2 5 2 3" xfId="554"/>
    <cellStyle name="注释 2 2 5" xfId="555"/>
    <cellStyle name="差 2 2 3 2 4" xfId="556"/>
    <cellStyle name="常规 2 2 2 2 2 2 3" xfId="557"/>
    <cellStyle name="注释 2 2 6" xfId="558"/>
    <cellStyle name="差 2 2 3 2 5" xfId="559"/>
    <cellStyle name="差 2 5 3" xfId="560"/>
    <cellStyle name="差 2 2 3 3" xfId="561"/>
    <cellStyle name="差 2 6" xfId="562"/>
    <cellStyle name="差 2 2 4" xfId="563"/>
    <cellStyle name="常规 2 2 8" xfId="564"/>
    <cellStyle name="差 2 6 2" xfId="565"/>
    <cellStyle name="差 2 2 4 2" xfId="566"/>
    <cellStyle name="差 2 7" xfId="567"/>
    <cellStyle name="差 2 2 5" xfId="568"/>
    <cellStyle name="差 2 2 6" xfId="569"/>
    <cellStyle name="差 2 3" xfId="570"/>
    <cellStyle name="差 2 3 3" xfId="571"/>
    <cellStyle name="差 2 3 4" xfId="572"/>
    <cellStyle name="输入 2 2 2 2 2 2 5" xfId="573"/>
    <cellStyle name="差 2 5 2 2 4" xfId="574"/>
    <cellStyle name="差 2 5 2 3 4" xfId="575"/>
    <cellStyle name="输入 2 2 2 2 3 2 4" xfId="576"/>
    <cellStyle name="强调文字颜色 2 2 2 2" xfId="577"/>
    <cellStyle name="差 2 5 3 2 3" xfId="578"/>
    <cellStyle name="强调文字颜色 2 2 2 3" xfId="579"/>
    <cellStyle name="差 2 5 3 2 4" xfId="580"/>
    <cellStyle name="常规 10" xfId="581"/>
    <cellStyle name="检查单元格 2 2 2 2" xfId="582"/>
    <cellStyle name="差 2 5 4" xfId="583"/>
    <cellStyle name="检查单元格 2 2 2 3" xfId="584"/>
    <cellStyle name="差 2 5 5" xfId="585"/>
    <cellStyle name="常规 12" xfId="586"/>
    <cellStyle name="检查单元格 2 2 2 4" xfId="587"/>
    <cellStyle name="差 2 5 6" xfId="588"/>
    <cellStyle name="注释 2 2 4 2 2" xfId="589"/>
    <cellStyle name="好 2 4 3" xfId="590"/>
    <cellStyle name="常规 2 2 2 2 2 2 2 2 2" xfId="591"/>
    <cellStyle name="差 2 6 2 2 4" xfId="592"/>
    <cellStyle name="常规 2 2 9" xfId="593"/>
    <cellStyle name="差 2 6 3" xfId="594"/>
    <cellStyle name="检查单元格 2 2 3 2" xfId="595"/>
    <cellStyle name="差 2 6 4" xfId="596"/>
    <cellStyle name="检查单元格 2 2 3 3" xfId="597"/>
    <cellStyle name="差 2 6 5" xfId="598"/>
    <cellStyle name="差 2 7 2" xfId="599"/>
    <cellStyle name="差 2 7 3" xfId="600"/>
    <cellStyle name="检查单元格 2 2 4 2" xfId="601"/>
    <cellStyle name="差 2 7 4" xfId="602"/>
    <cellStyle name="输入 2 5 2 2 2 2 3" xfId="603"/>
    <cellStyle name="差_16-2019公共基本和项目  3" xfId="604"/>
    <cellStyle name="常规 2 2 2 3 2 2 2" xfId="605"/>
    <cellStyle name="差_RESULTS" xfId="606"/>
    <cellStyle name="差_RESULTS 2" xfId="607"/>
    <cellStyle name="差_RESULTS 3" xfId="608"/>
    <cellStyle name="差_RESULTS 4" xfId="609"/>
    <cellStyle name="差_RESULTS 5" xfId="610"/>
    <cellStyle name="差_RESULTS 6" xfId="611"/>
    <cellStyle name="常规 10 2" xfId="612"/>
    <cellStyle name="常规 10 3" xfId="613"/>
    <cellStyle name="常规 10 4" xfId="614"/>
    <cellStyle name="常规 13" xfId="615"/>
    <cellStyle name="常规 2 10" xfId="616"/>
    <cellStyle name="常规 2 11" xfId="617"/>
    <cellStyle name="常规 2 12" xfId="618"/>
    <cellStyle name="常规 2 12 2" xfId="619"/>
    <cellStyle name="常规 2 12 2 2" xfId="620"/>
    <cellStyle name="常规 2 13 2" xfId="621"/>
    <cellStyle name="常规 2 13 2 2" xfId="622"/>
    <cellStyle name="常规 2 2" xfId="623"/>
    <cellStyle name="输出 2 3 4" xfId="624"/>
    <cellStyle name="适中 2 2 2 2 2 2 2 2 3" xfId="625"/>
    <cellStyle name="常规 2 2 2" xfId="626"/>
    <cellStyle name="常规 2 2 2 2 2" xfId="627"/>
    <cellStyle name="常规 2 2 2 2 3" xfId="628"/>
    <cellStyle name="常规 2 2 2 2 3 2" xfId="629"/>
    <cellStyle name="常规 2 2 2 3 2" xfId="630"/>
    <cellStyle name="常规 2 2 2 3 2 2" xfId="631"/>
    <cellStyle name="常规 2 2 2 3 3" xfId="632"/>
    <cellStyle name="强调文字颜色 1 2" xfId="633"/>
    <cellStyle name="常规 2 2 2 4 2" xfId="634"/>
    <cellStyle name="适中 2 2 2 2 2 2 2 2 4" xfId="635"/>
    <cellStyle name="常规 2 2 3" xfId="636"/>
    <cellStyle name="常规 2 2 4" xfId="637"/>
    <cellStyle name="常规 2 2 4 2" xfId="638"/>
    <cellStyle name="常规 2 2 5" xfId="639"/>
    <cellStyle name="常规 2 2 6" xfId="640"/>
    <cellStyle name="常规 2 2 7" xfId="641"/>
    <cellStyle name="常规 2 2 7 2" xfId="642"/>
    <cellStyle name="常规 2 2 7 2 2" xfId="643"/>
    <cellStyle name="常规 2 2 7 2 2 2" xfId="644"/>
    <cellStyle name="常规 2 2 7 2 2 2 2" xfId="645"/>
    <cellStyle name="常规 2 2 7 2 3" xfId="646"/>
    <cellStyle name="常规 2 2 7 3" xfId="647"/>
    <cellStyle name="常规 2 2 7 3 2" xfId="648"/>
    <cellStyle name="常规 2 2_16-2019公共基本和项目 " xfId="649"/>
    <cellStyle name="常规 2 3" xfId="650"/>
    <cellStyle name="输出 2 4 4" xfId="651"/>
    <cellStyle name="常规 2 3 2" xfId="652"/>
    <cellStyle name="常规 2 3 3" xfId="653"/>
    <cellStyle name="常规 2 3 4" xfId="654"/>
    <cellStyle name="常规 2 3 5" xfId="655"/>
    <cellStyle name="常规 2 4" xfId="656"/>
    <cellStyle name="输出 2 5 4" xfId="657"/>
    <cellStyle name="常规 2 4 2" xfId="658"/>
    <cellStyle name="输出 2 5 5" xfId="659"/>
    <cellStyle name="常规 2 4 3" xfId="660"/>
    <cellStyle name="输出 2 5 6" xfId="661"/>
    <cellStyle name="常规 2 4 4" xfId="662"/>
    <cellStyle name="常规 2 4 5" xfId="663"/>
    <cellStyle name="常规 2 4 6" xfId="664"/>
    <cellStyle name="常规 2 4 7" xfId="665"/>
    <cellStyle name="常规 2 5" xfId="666"/>
    <cellStyle name="常规 2 6" xfId="667"/>
    <cellStyle name="输出 2 7 4" xfId="668"/>
    <cellStyle name="常规 2 6 2" xfId="669"/>
    <cellStyle name="检查单元格 2 2 2 2 2 2" xfId="670"/>
    <cellStyle name="常规 2 7" xfId="671"/>
    <cellStyle name="输入 2" xfId="672"/>
    <cellStyle name="检查单元格 2 2 2 2 2 3" xfId="673"/>
    <cellStyle name="常规 2 8" xfId="674"/>
    <cellStyle name="常规 2 9" xfId="675"/>
    <cellStyle name="常规 2 9 2" xfId="676"/>
    <cellStyle name="常规 2_16-2019公共基本和项目 " xfId="677"/>
    <cellStyle name="常规 3" xfId="678"/>
    <cellStyle name="常规 3 2" xfId="679"/>
    <cellStyle name="常规 3 2 2" xfId="680"/>
    <cellStyle name="常规 3 2 3" xfId="681"/>
    <cellStyle name="常规 3 2 4" xfId="682"/>
    <cellStyle name="常规 3 5" xfId="683"/>
    <cellStyle name="常规 3 6" xfId="684"/>
    <cellStyle name="检查单元格 2 2 2 2 3 2" xfId="685"/>
    <cellStyle name="常规 3 7" xfId="686"/>
    <cellStyle name="常规 4" xfId="687"/>
    <cellStyle name="常规 4 2" xfId="688"/>
    <cellStyle name="常规 4 2 2" xfId="689"/>
    <cellStyle name="常规 4 2 3" xfId="690"/>
    <cellStyle name="常规 4 2 4" xfId="691"/>
    <cellStyle name="常规 4 2 5" xfId="692"/>
    <cellStyle name="好 2 2 2 3 2" xfId="693"/>
    <cellStyle name="常规 4 2 6" xfId="694"/>
    <cellStyle name="常规 46" xfId="695"/>
    <cellStyle name="常规 5" xfId="696"/>
    <cellStyle name="常规 6" xfId="697"/>
    <cellStyle name="常规 6 2" xfId="698"/>
    <cellStyle name="常规 7" xfId="699"/>
    <cellStyle name="好 2 2 3 2 2 2 2" xfId="700"/>
    <cellStyle name="常规 8" xfId="701"/>
    <cellStyle name="常规 8 2" xfId="702"/>
    <cellStyle name="好 2 2 3 2 2 2 3" xfId="703"/>
    <cellStyle name="常规 9" xfId="704"/>
    <cellStyle name="常规_2007人代会数据 2" xfId="705"/>
    <cellStyle name="好 2" xfId="706"/>
    <cellStyle name="好 2 2" xfId="707"/>
    <cellStyle name="好 2 2 2" xfId="708"/>
    <cellStyle name="好 2 2 2 2" xfId="709"/>
    <cellStyle name="好 2 2 2 2 2" xfId="710"/>
    <cellStyle name="好 2 2 2 2 2 2" xfId="711"/>
    <cellStyle name="好 2 2 2 2 2 2 2" xfId="712"/>
    <cellStyle name="好 2 2 2 2 2 2 2 2" xfId="713"/>
    <cellStyle name="好 2 2 2 2 2 2 2 2 2" xfId="714"/>
    <cellStyle name="好 2 2 2 2 2 2 2 2 3" xfId="715"/>
    <cellStyle name="好 2 2 2 2 2 2 2 2 4" xfId="716"/>
    <cellStyle name="好 2 2 2 2 2 2 3" xfId="717"/>
    <cellStyle name="好 2 2 2 2 2 2 4" xfId="718"/>
    <cellStyle name="好 2 2 2 2 2 2 5" xfId="719"/>
    <cellStyle name="好 2 2 2 2 2 3" xfId="720"/>
    <cellStyle name="好 2 2 2 2 2 3 2" xfId="721"/>
    <cellStyle name="好 2 2 2 2 2 3 3" xfId="722"/>
    <cellStyle name="好 2 2 2 2 2 3 4" xfId="723"/>
    <cellStyle name="好 2 2 2 2 3" xfId="724"/>
    <cellStyle name="好 2 2 2 2 3 2" xfId="725"/>
    <cellStyle name="好 2 2 2 2 3 2 2" xfId="726"/>
    <cellStyle name="好 2 2 2 2 3 2 3" xfId="727"/>
    <cellStyle name="注释 2 5 3 2" xfId="728"/>
    <cellStyle name="好 2 2 2 2 3 2 4" xfId="729"/>
    <cellStyle name="好 2 2 2 2 4" xfId="730"/>
    <cellStyle name="好 2 2 2 2 5" xfId="731"/>
    <cellStyle name="好 2 2 2 2 6" xfId="732"/>
    <cellStyle name="好 2 2 2 3" xfId="733"/>
    <cellStyle name="好 2 2 2 3 2 2" xfId="734"/>
    <cellStyle name="好 2 2 2 3 2 2 2" xfId="735"/>
    <cellStyle name="好 2 2 2 3 2 2 3" xfId="736"/>
    <cellStyle name="好 2 2 2 3 2 2 4" xfId="737"/>
    <cellStyle name="好 2 2 2 3 3" xfId="738"/>
    <cellStyle name="好 2 2 2 3 4" xfId="739"/>
    <cellStyle name="好 2 2 2 3 5" xfId="740"/>
    <cellStyle name="好 2 2 2 4" xfId="741"/>
    <cellStyle name="好 2 2 2 4 3" xfId="742"/>
    <cellStyle name="好 2 2 2 4 4" xfId="743"/>
    <cellStyle name="好 2 2 3" xfId="744"/>
    <cellStyle name="好 2 2 3 2" xfId="745"/>
    <cellStyle name="好 2 2 3 2 2" xfId="746"/>
    <cellStyle name="好 2 2 3 2 2 2" xfId="747"/>
    <cellStyle name="好 2 2 3 2 2 2 4" xfId="748"/>
    <cellStyle name="好 2 2 3 2 3" xfId="749"/>
    <cellStyle name="好 2 2 3 2 4" xfId="750"/>
    <cellStyle name="好 2 2 3 2 5" xfId="751"/>
    <cellStyle name="好 2 2 3 3" xfId="752"/>
    <cellStyle name="好 2 2 3 3 2" xfId="753"/>
    <cellStyle name="好 2 2 3 3 3" xfId="754"/>
    <cellStyle name="好 2 2 3 3 4" xfId="755"/>
    <cellStyle name="好 2 2 4" xfId="756"/>
    <cellStyle name="好 2 2 4 2" xfId="757"/>
    <cellStyle name="好 2 2 4 2 2" xfId="758"/>
    <cellStyle name="好 2 2 4 2 3" xfId="759"/>
    <cellStyle name="好 2 2 4 2 4" xfId="760"/>
    <cellStyle name="好 2 2 5" xfId="761"/>
    <cellStyle name="好 2 2 6" xfId="762"/>
    <cellStyle name="好 2 2 7" xfId="763"/>
    <cellStyle name="好 2 4" xfId="764"/>
    <cellStyle name="好 2 4 2" xfId="765"/>
    <cellStyle name="注释 2 2 4 2 3" xfId="766"/>
    <cellStyle name="好 2 4 4" xfId="767"/>
    <cellStyle name="好 2 5" xfId="768"/>
    <cellStyle name="好 2 5 2" xfId="769"/>
    <cellStyle name="好 2 5 2 2" xfId="770"/>
    <cellStyle name="好 2 5 2 2 2" xfId="771"/>
    <cellStyle name="好 2 5 2 2 2 2" xfId="772"/>
    <cellStyle name="好 2 5 2 2 2 2 2" xfId="773"/>
    <cellStyle name="好 2 5 2 2 2 2 3" xfId="774"/>
    <cellStyle name="好 2 5 2 2 2 2 4" xfId="775"/>
    <cellStyle name="好 2 5 2 2 3" xfId="776"/>
    <cellStyle name="好 2 5 2 2 4" xfId="777"/>
    <cellStyle name="好 2 5 2 2 5" xfId="778"/>
    <cellStyle name="好 2 5 2 3" xfId="779"/>
    <cellStyle name="好 2 5 2 3 2" xfId="780"/>
    <cellStyle name="好 2 5 2 3 3" xfId="781"/>
    <cellStyle name="好 2 5 2 3 4" xfId="782"/>
    <cellStyle name="好 2 5 3" xfId="783"/>
    <cellStyle name="好 2 5 3 2" xfId="784"/>
    <cellStyle name="好 2 5 3 2 2" xfId="785"/>
    <cellStyle name="好 2 5 3 2 3" xfId="786"/>
    <cellStyle name="好 2 5 3 2 4" xfId="787"/>
    <cellStyle name="好 2 5 4" xfId="788"/>
    <cellStyle name="好 2 5 5" xfId="789"/>
    <cellStyle name="好 2 5 6" xfId="790"/>
    <cellStyle name="好 2 6" xfId="791"/>
    <cellStyle name="好 2 6 2" xfId="792"/>
    <cellStyle name="好 2 6 2 2" xfId="793"/>
    <cellStyle name="好 2 6 2 2 2" xfId="794"/>
    <cellStyle name="好 2 6 2 2 3" xfId="795"/>
    <cellStyle name="好 2 6 3" xfId="796"/>
    <cellStyle name="好 2 6 4" xfId="797"/>
    <cellStyle name="好 2 6 5" xfId="798"/>
    <cellStyle name="注释 2 2" xfId="799"/>
    <cellStyle name="好 2 7" xfId="800"/>
    <cellStyle name="注释 2 2 2" xfId="801"/>
    <cellStyle name="好 2 7 2" xfId="802"/>
    <cellStyle name="输入 2 5 2 2 5" xfId="803"/>
    <cellStyle name="好 2_16-2019公共基本和项目 " xfId="804"/>
    <cellStyle name="好_16-2019公共基本和项目 " xfId="805"/>
    <cellStyle name="好_16-2019公共基本和项目  2" xfId="806"/>
    <cellStyle name="好_16-2019公共基本和项目  3" xfId="807"/>
    <cellStyle name="好_16-2019公共基本和项目  4" xfId="808"/>
    <cellStyle name="计算 2 2 2" xfId="809"/>
    <cellStyle name="好_RESULTS" xfId="810"/>
    <cellStyle name="计算 2 2 2 2" xfId="811"/>
    <cellStyle name="好_RESULTS 2" xfId="812"/>
    <cellStyle name="计算 2 2 2 3" xfId="813"/>
    <cellStyle name="好_RESULTS 3" xfId="814"/>
    <cellStyle name="计算 2 2 2 4" xfId="815"/>
    <cellStyle name="好_RESULTS 4" xfId="816"/>
    <cellStyle name="好_RESULTS 5" xfId="817"/>
    <cellStyle name="输入 2 2 3 3 2" xfId="818"/>
    <cellStyle name="好_RESULTS 6" xfId="819"/>
    <cellStyle name="汇总 2" xfId="820"/>
    <cellStyle name="强调文字颜色 4 2 7" xfId="821"/>
    <cellStyle name="汇总 2 2" xfId="822"/>
    <cellStyle name="汇总 2 3" xfId="823"/>
    <cellStyle name="汇总 2 4" xfId="824"/>
    <cellStyle name="计算 2" xfId="825"/>
    <cellStyle name="计算 2 2" xfId="826"/>
    <cellStyle name="计算 2 4 4" xfId="827"/>
    <cellStyle name="计算 2 2 2 2 2" xfId="828"/>
    <cellStyle name="计算 2 2 2 2 2 2" xfId="829"/>
    <cellStyle name="强调文字颜色 5 2" xfId="830"/>
    <cellStyle name="计算 2 2 2 2 2 2 2 2" xfId="831"/>
    <cellStyle name="强调文字颜色 5 2 2" xfId="832"/>
    <cellStyle name="计算 2 2 2 2 2 2 2 2 2" xfId="833"/>
    <cellStyle name="强调文字颜色 5 2 3" xfId="834"/>
    <cellStyle name="计算 2 2 2 2 2 2 2 2 3" xfId="835"/>
    <cellStyle name="强调文字颜色 5 2 4" xfId="836"/>
    <cellStyle name="计算 2 2 2 2 2 2 2 2 4" xfId="837"/>
    <cellStyle name="计算 2 2 2 2 2 2 4" xfId="838"/>
    <cellStyle name="计算 2 2 2 2 2 2 5" xfId="839"/>
    <cellStyle name="计算 2 2 2 2 2 3" xfId="840"/>
    <cellStyle name="计算 2 2 2 2 2 3 2" xfId="841"/>
    <cellStyle name="计算 2 2 2 2 2 3 3" xfId="842"/>
    <cellStyle name="计算 2 2 2 2 2 3 4" xfId="843"/>
    <cellStyle name="计算 2 2 2 2 3" xfId="844"/>
    <cellStyle name="计算 2 2 2 2 3 2" xfId="845"/>
    <cellStyle name="计算 2 2 2 2 3 2 2" xfId="846"/>
    <cellStyle name="计算 2 2 2 2 3 2 3" xfId="847"/>
    <cellStyle name="计算 2 2 2 2 3 2 4" xfId="848"/>
    <cellStyle name="计算 2 2 2 2 4" xfId="849"/>
    <cellStyle name="计算 2 2 2 2 5" xfId="850"/>
    <cellStyle name="计算 2 2 2 2 6" xfId="851"/>
    <cellStyle name="计算 2 5 4" xfId="852"/>
    <cellStyle name="计算 2 2 2 3 2" xfId="853"/>
    <cellStyle name="计算 2 2 2 3 2 2" xfId="854"/>
    <cellStyle name="计算 2 2 2 3 2 2 2" xfId="855"/>
    <cellStyle name="计算 2 2 2 3 2 2 3" xfId="856"/>
    <cellStyle name="计算 2 2 2 3 2 2 4" xfId="857"/>
    <cellStyle name="计算 2 5 5" xfId="858"/>
    <cellStyle name="计算 2 2 2 3 3" xfId="859"/>
    <cellStyle name="计算 2 5 6" xfId="860"/>
    <cellStyle name="计算 2 2 2 3 4" xfId="861"/>
    <cellStyle name="计算 2 2 2 3 5" xfId="862"/>
    <cellStyle name="计算 2 6 4" xfId="863"/>
    <cellStyle name="计算 2 2 2 4 2" xfId="864"/>
    <cellStyle name="计算 2 6 5" xfId="865"/>
    <cellStyle name="计算 2 2 2 4 3" xfId="866"/>
    <cellStyle name="计算 2 2 2 4 4" xfId="867"/>
    <cellStyle name="计算 2 2 3" xfId="868"/>
    <cellStyle name="计算 2 2 3 2" xfId="869"/>
    <cellStyle name="计算 2 2 3 2 2" xfId="870"/>
    <cellStyle name="计算 2 2 3 2 2 2" xfId="871"/>
    <cellStyle name="计算 2 2 3 2 2 2 2" xfId="872"/>
    <cellStyle name="计算 2 2 3 2 2 2 3" xfId="873"/>
    <cellStyle name="计算 2 2 3 2 2 2 4" xfId="874"/>
    <cellStyle name="计算 2 2 3 2 3" xfId="875"/>
    <cellStyle name="计算 2 2 3 2 4" xfId="876"/>
    <cellStyle name="计算 2 2 3 3" xfId="877"/>
    <cellStyle name="计算 2 2 3 3 2" xfId="878"/>
    <cellStyle name="计算 2 2 3 3 3" xfId="879"/>
    <cellStyle name="计算 2 2 3 3 4" xfId="880"/>
    <cellStyle name="计算 2 2 4" xfId="881"/>
    <cellStyle name="计算 2 2 4 2" xfId="882"/>
    <cellStyle name="计算 2 2 4 2 2" xfId="883"/>
    <cellStyle name="计算 2 2 4 2 3" xfId="884"/>
    <cellStyle name="计算 2 2 4 2 4" xfId="885"/>
    <cellStyle name="检查单元格 2 2 3 3 2" xfId="886"/>
    <cellStyle name="计算 2 2 5" xfId="887"/>
    <cellStyle name="检查单元格 2 2 3 3 3" xfId="888"/>
    <cellStyle name="计算 2 2 6" xfId="889"/>
    <cellStyle name="检查单元格 2 2 3 3 4" xfId="890"/>
    <cellStyle name="计算 2 2 7" xfId="891"/>
    <cellStyle name="计算 2 3" xfId="892"/>
    <cellStyle name="计算 2 3 2" xfId="893"/>
    <cellStyle name="计算 2 3 4" xfId="894"/>
    <cellStyle name="计算 2 4" xfId="895"/>
    <cellStyle name="计算 2 4 2" xfId="896"/>
    <cellStyle name="计算 2 4 3" xfId="897"/>
    <cellStyle name="计算 2 5" xfId="898"/>
    <cellStyle name="计算 2 5 2" xfId="899"/>
    <cellStyle name="计算 2 5 2 2" xfId="900"/>
    <cellStyle name="计算 2 5 2 2 2" xfId="901"/>
    <cellStyle name="计算 2 5 2 2 2 2" xfId="902"/>
    <cellStyle name="计算 2 5 2 2 2 2 2" xfId="903"/>
    <cellStyle name="计算 2 5 2 2 2 2 3" xfId="904"/>
    <cellStyle name="计算 2 5 2 2 2 2 4" xfId="905"/>
    <cellStyle name="计算 2 5 2 2 3" xfId="906"/>
    <cellStyle name="计算 2 5 2 2 4" xfId="907"/>
    <cellStyle name="计算 2 5 2 2 5" xfId="908"/>
    <cellStyle name="计算 2 5 2 3" xfId="909"/>
    <cellStyle name="计算 2 5 2 3 2" xfId="910"/>
    <cellStyle name="计算 2 5 2 3 3" xfId="911"/>
    <cellStyle name="计算 2 5 2 3 4" xfId="912"/>
    <cellStyle name="计算 2 5 3" xfId="913"/>
    <cellStyle name="计算 2 5 3 2" xfId="914"/>
    <cellStyle name="计算 2 5 3 2 2" xfId="915"/>
    <cellStyle name="计算 2 5 3 2 3" xfId="916"/>
    <cellStyle name="计算 2 5 3 2 4" xfId="917"/>
    <cellStyle name="计算 2 6" xfId="918"/>
    <cellStyle name="计算 2 6 2" xfId="919"/>
    <cellStyle name="计算 2 6 2 2" xfId="920"/>
    <cellStyle name="计算 2 6 2 2 2" xfId="921"/>
    <cellStyle name="计算 2 6 2 2 3" xfId="922"/>
    <cellStyle name="计算 2 6 2 2 4" xfId="923"/>
    <cellStyle name="计算 2 6 3" xfId="924"/>
    <cellStyle name="计算 2 7" xfId="925"/>
    <cellStyle name="输出 2 4" xfId="926"/>
    <cellStyle name="计算 2 7 2" xfId="927"/>
    <cellStyle name="输出 2 5" xfId="928"/>
    <cellStyle name="计算 2 7 3" xfId="929"/>
    <cellStyle name="输出 2 6" xfId="930"/>
    <cellStyle name="计算 2 7 4" xfId="931"/>
    <cellStyle name="计算 2_16-2019公共基本和项目 " xfId="932"/>
    <cellStyle name="检查单元格 2" xfId="933"/>
    <cellStyle name="检查单元格 2 2" xfId="934"/>
    <cellStyle name="检查单元格 2 2 2" xfId="935"/>
    <cellStyle name="检查单元格 2 2 2 2 2" xfId="936"/>
    <cellStyle name="检查单元格 2 2 2 2 2 2 2" xfId="937"/>
    <cellStyle name="适中 2 2 6" xfId="938"/>
    <cellStyle name="检查单元格 2 2 2 2 2 2 2 2" xfId="939"/>
    <cellStyle name="检查单元格 2 2 2 2 2 2 2 2 2" xfId="940"/>
    <cellStyle name="检查单元格 2 2 2 2 2 2 2 2 3" xfId="941"/>
    <cellStyle name="检查单元格 2 2 2 2 2 2 2 2 4" xfId="942"/>
    <cellStyle name="检查单元格 2 2 2 2 2 2 3" xfId="943"/>
    <cellStyle name="检查单元格 2 2 2 2 2 2 4" xfId="944"/>
    <cellStyle name="检查单元格 2 2 2 2 2 2 5" xfId="945"/>
    <cellStyle name="输入 2 2" xfId="946"/>
    <cellStyle name="检查单元格 2 2 2 2 2 3 2" xfId="947"/>
    <cellStyle name="输入 2 3" xfId="948"/>
    <cellStyle name="检查单元格 2 2 2 2 2 3 3" xfId="949"/>
    <cellStyle name="输入 2 4" xfId="950"/>
    <cellStyle name="千位分隔[0] 2 2" xfId="951"/>
    <cellStyle name="检查单元格 2 2 2 2 2 3 4" xfId="952"/>
    <cellStyle name="检查单元格 2 2 2 2 3" xfId="953"/>
    <cellStyle name="检查单元格 2 2 2 2 3 2 2" xfId="954"/>
    <cellStyle name="检查单元格 2 2 2 2 3 2 3" xfId="955"/>
    <cellStyle name="检查单元格 2 2 2 2 3 2 4" xfId="956"/>
    <cellStyle name="检查单元格 2 2 2 2 4" xfId="957"/>
    <cellStyle name="检查单元格 2 2 2 2 5" xfId="958"/>
    <cellStyle name="检查单元格 2 2 2 2 6" xfId="959"/>
    <cellStyle name="检查单元格 2 2 2 3 2" xfId="960"/>
    <cellStyle name="检查单元格 2 2 2 3 2 2" xfId="961"/>
    <cellStyle name="检查单元格 2 2 2 3 2 2 2" xfId="962"/>
    <cellStyle name="检查单元格 2 2 2 3 2 2 3" xfId="963"/>
    <cellStyle name="检查单元格 2 2 2 3 2 2 4" xfId="964"/>
    <cellStyle name="检查单元格 2 2 2 3 3" xfId="965"/>
    <cellStyle name="检查单元格 2 2 2 3 4" xfId="966"/>
    <cellStyle name="检查单元格 2 2 2 3 5" xfId="967"/>
    <cellStyle name="检查单元格 2 2 2 4 2" xfId="968"/>
    <cellStyle name="检查单元格 2 2 2 4 3" xfId="969"/>
    <cellStyle name="检查单元格 2 2 2 4 4" xfId="970"/>
    <cellStyle name="检查单元格 2 2 3" xfId="971"/>
    <cellStyle name="检查单元格 2 2 3 2 2" xfId="972"/>
    <cellStyle name="检查单元格 2 2 3 2 2 2" xfId="973"/>
    <cellStyle name="检查单元格 2 2 3 2 2 2 2" xfId="974"/>
    <cellStyle name="检查单元格 2 2 3 2 2 2 3" xfId="975"/>
    <cellStyle name="检查单元格 2 2 3 2 2 2 4" xfId="976"/>
    <cellStyle name="检查单元格 2 2 3 2 3" xfId="977"/>
    <cellStyle name="检查单元格 2 2 3 2 4" xfId="978"/>
    <cellStyle name="检查单元格 2 2 3 2 5" xfId="979"/>
    <cellStyle name="检查单元格 2 2 4" xfId="980"/>
    <cellStyle name="检查单元格 2 2 4 2 2" xfId="981"/>
    <cellStyle name="输出 2 2 2 2 3 2" xfId="982"/>
    <cellStyle name="检查单元格 2 2 4 2 3" xfId="983"/>
    <cellStyle name="检查单元格 2 2 4 2 4" xfId="984"/>
    <cellStyle name="检查单元格 2 2 5" xfId="985"/>
    <cellStyle name="检查单元格 2 2 6" xfId="986"/>
    <cellStyle name="注释 2 2 2 2 2" xfId="987"/>
    <cellStyle name="适中 2 2 2 2 3 2" xfId="988"/>
    <cellStyle name="检查单元格 2 2 7" xfId="989"/>
    <cellStyle name="检查单元格 2 3" xfId="990"/>
    <cellStyle name="检查单元格 2 3 2" xfId="991"/>
    <cellStyle name="检查单元格 2 3 3" xfId="992"/>
    <cellStyle name="检查单元格 2 3 4" xfId="993"/>
    <cellStyle name="检查单元格 2 4" xfId="994"/>
    <cellStyle name="检查单元格 2 4 2" xfId="995"/>
    <cellStyle name="检查单元格 2 4 3" xfId="996"/>
    <cellStyle name="检查单元格 2 4 4" xfId="997"/>
    <cellStyle name="检查单元格 2 5" xfId="998"/>
    <cellStyle name="输入 2 2 4 2 4" xfId="999"/>
    <cellStyle name="检查单元格 2 5 2" xfId="1000"/>
    <cellStyle name="检查单元格 2 5 2 2" xfId="1001"/>
    <cellStyle name="检查单元格 2 5 2 2 2" xfId="1002"/>
    <cellStyle name="检查单元格 2 5 2 2 2 2" xfId="1003"/>
    <cellStyle name="检查单元格 2 5 2 2 2 2 2" xfId="1004"/>
    <cellStyle name="检查单元格 2 5 2 2 2 2 3" xfId="1005"/>
    <cellStyle name="检查单元格 2 5 2 2 2 2 4" xfId="1006"/>
    <cellStyle name="检查单元格 2 5 2 3" xfId="1007"/>
    <cellStyle name="检查单元格 2 5 2 3 2" xfId="1008"/>
    <cellStyle name="检查单元格 2 5 3" xfId="1009"/>
    <cellStyle name="检查单元格 2 5 3 2" xfId="1010"/>
    <cellStyle name="检查单元格 2 5 3 2 2" xfId="1011"/>
    <cellStyle name="检查单元格 2 5 3 2 3" xfId="1012"/>
    <cellStyle name="检查单元格 2 5 3 2 4" xfId="1013"/>
    <cellStyle name="检查单元格 2 5 4" xfId="1014"/>
    <cellStyle name="检查单元格 2 5 5" xfId="1015"/>
    <cellStyle name="检查单元格 2 5 6" xfId="1016"/>
    <cellStyle name="检查单元格 2 6" xfId="1017"/>
    <cellStyle name="检查单元格 2 6 2" xfId="1018"/>
    <cellStyle name="检查单元格 2 6 2 2" xfId="1019"/>
    <cellStyle name="检查单元格 2 6 2 2 2" xfId="1020"/>
    <cellStyle name="检查单元格 2 6 3" xfId="1021"/>
    <cellStyle name="检查单元格 2 6 4" xfId="1022"/>
    <cellStyle name="检查单元格 2 6 5" xfId="1023"/>
    <cellStyle name="检查单元格 2 7" xfId="1024"/>
    <cellStyle name="检查单元格 2 7 2" xfId="1025"/>
    <cellStyle name="检查单元格 2 7 3" xfId="1026"/>
    <cellStyle name="检查单元格 2 7 4" xfId="1027"/>
    <cellStyle name="解释性文本 2" xfId="1028"/>
    <cellStyle name="解释性文本 2 2" xfId="1029"/>
    <cellStyle name="解释性文本 2 3" xfId="1030"/>
    <cellStyle name="解释性文本 2 4" xfId="1031"/>
    <cellStyle name="输入 2 6 5" xfId="1032"/>
    <cellStyle name="警告文本 2" xfId="1033"/>
    <cellStyle name="警告文本 2 2" xfId="1034"/>
    <cellStyle name="警告文本 2 3" xfId="1035"/>
    <cellStyle name="警告文本 2 4" xfId="1036"/>
    <cellStyle name="链接单元格 2" xfId="1037"/>
    <cellStyle name="链接单元格 2 2" xfId="1038"/>
    <cellStyle name="链接单元格 2 3" xfId="1039"/>
    <cellStyle name="链接单元格 2 4" xfId="1040"/>
    <cellStyle name="千位分隔 2" xfId="1041"/>
    <cellStyle name="千位分隔 2 3" xfId="1042"/>
    <cellStyle name="千位分隔 2 3 2 2 2" xfId="1043"/>
    <cellStyle name="千位分隔 2 3 2 2 2 2" xfId="1044"/>
    <cellStyle name="千位分隔 2 3 2 2 2 3" xfId="1045"/>
    <cellStyle name="千位分隔 2 3 2 2 2 4" xfId="1046"/>
    <cellStyle name="千位分隔 2 3 2 2 2 5" xfId="1047"/>
    <cellStyle name="千位分隔 2 3 2 2 2 6" xfId="1048"/>
    <cellStyle name="千位分隔 2 4 2" xfId="1049"/>
    <cellStyle name="千位分隔[0] 2" xfId="1050"/>
    <cellStyle name="输入 2 5" xfId="1051"/>
    <cellStyle name="千位分隔[0] 2 3" xfId="1052"/>
    <cellStyle name="输入 2 6" xfId="1053"/>
    <cellStyle name="千位分隔[0] 2 4" xfId="1054"/>
    <cellStyle name="千位分隔[0] 3" xfId="1055"/>
    <cellStyle name="千位分隔[0] 3 2" xfId="1056"/>
    <cellStyle name="千位分隔[0] 3 3" xfId="1057"/>
    <cellStyle name="千位分隔[0] 3 4" xfId="1058"/>
    <cellStyle name="千位分隔[0] 3 5" xfId="1059"/>
    <cellStyle name="千位分隔[0] 4" xfId="1060"/>
    <cellStyle name="千位分隔[0] 5" xfId="1061"/>
    <cellStyle name="千位分隔[0] 6" xfId="1062"/>
    <cellStyle name="千位分隔[0] 7" xfId="1063"/>
    <cellStyle name="强调文字颜色 1 2 2" xfId="1064"/>
    <cellStyle name="强调文字颜色 1 2 2 2" xfId="1065"/>
    <cellStyle name="强调文字颜色 1 2 2 3" xfId="1066"/>
    <cellStyle name="强调文字颜色 1 2 2 4" xfId="1067"/>
    <cellStyle name="强调文字颜色 1 2 3" xfId="1068"/>
    <cellStyle name="强调文字颜色 1 2 3 2" xfId="1069"/>
    <cellStyle name="强调文字颜色 1 2 3 3" xfId="1070"/>
    <cellStyle name="强调文字颜色 1 2 3 4" xfId="1071"/>
    <cellStyle name="强调文字颜色 1 2 4" xfId="1072"/>
    <cellStyle name="强调文字颜色 2 2 5" xfId="1073"/>
    <cellStyle name="强调文字颜色 1 2 4 2" xfId="1074"/>
    <cellStyle name="强调文字颜色 2 2 6" xfId="1075"/>
    <cellStyle name="强调文字颜色 1 2 4 3" xfId="1076"/>
    <cellStyle name="强调文字颜色 2 2 7" xfId="1077"/>
    <cellStyle name="强调文字颜色 1 2 4 4" xfId="1078"/>
    <cellStyle name="强调文字颜色 1 2 5" xfId="1079"/>
    <cellStyle name="强调文字颜色 1 2 6" xfId="1080"/>
    <cellStyle name="强调文字颜色 1 2 7" xfId="1081"/>
    <cellStyle name="强调文字颜色 2 2" xfId="1082"/>
    <cellStyle name="强调文字颜色 2 2 2" xfId="1083"/>
    <cellStyle name="强调文字颜色 2 2 2 4" xfId="1084"/>
    <cellStyle name="强调文字颜色 2 2 3" xfId="1085"/>
    <cellStyle name="强调文字颜色 2 2 3 2" xfId="1086"/>
    <cellStyle name="强调文字颜色 2 2 3 3" xfId="1087"/>
    <cellStyle name="强调文字颜色 2 2 3 4" xfId="1088"/>
    <cellStyle name="强调文字颜色 2 2 4" xfId="1089"/>
    <cellStyle name="强调文字颜色 2 2 4 2" xfId="1090"/>
    <cellStyle name="强调文字颜色 2 2 4 3" xfId="1091"/>
    <cellStyle name="强调文字颜色 2 2 4 4" xfId="1092"/>
    <cellStyle name="强调文字颜色 3 2" xfId="1093"/>
    <cellStyle name="强调文字颜色 3 2 2" xfId="1094"/>
    <cellStyle name="强调文字颜色 3 2 2 2" xfId="1095"/>
    <cellStyle name="强调文字颜色 3 2 2 3" xfId="1096"/>
    <cellStyle name="强调文字颜色 3 2 2 4" xfId="1097"/>
    <cellStyle name="强调文字颜色 3 2 3" xfId="1098"/>
    <cellStyle name="强调文字颜色 3 2 3 2" xfId="1099"/>
    <cellStyle name="强调文字颜色 3 2 4" xfId="1100"/>
    <cellStyle name="强调文字颜色 3 2 4 2" xfId="1101"/>
    <cellStyle name="强调文字颜色 3 2 4 3" xfId="1102"/>
    <cellStyle name="强调文字颜色 3 2 4 4" xfId="1103"/>
    <cellStyle name="强调文字颜色 3 2 5" xfId="1104"/>
    <cellStyle name="强调文字颜色 3 2 6" xfId="1105"/>
    <cellStyle name="强调文字颜色 3 2 7" xfId="1106"/>
    <cellStyle name="强调文字颜色 4 2" xfId="1107"/>
    <cellStyle name="强调文字颜色 4 2 2" xfId="1108"/>
    <cellStyle name="强调文字颜色 4 2 2 2" xfId="1109"/>
    <cellStyle name="强调文字颜色 4 2 2 3" xfId="1110"/>
    <cellStyle name="强调文字颜色 4 2 2 4" xfId="1111"/>
    <cellStyle name="强调文字颜色 4 2 3" xfId="1112"/>
    <cellStyle name="输出 2 2 2 2 2 2 3" xfId="1113"/>
    <cellStyle name="强调文字颜色 4 2 3 2" xfId="1114"/>
    <cellStyle name="输出 2 2 2 2 2 2 4" xfId="1115"/>
    <cellStyle name="强调文字颜色 4 2 3 3" xfId="1116"/>
    <cellStyle name="输出 2 2 2 2 2 2 5" xfId="1117"/>
    <cellStyle name="强调文字颜色 4 2 3 4" xfId="1118"/>
    <cellStyle name="强调文字颜色 4 2 4" xfId="1119"/>
    <cellStyle name="输出 2 2 2 2 2 3 3" xfId="1120"/>
    <cellStyle name="强调文字颜色 4 2 4 2" xfId="1121"/>
    <cellStyle name="输出 2 2 2 2 2 3 4" xfId="1122"/>
    <cellStyle name="强调文字颜色 4 2 4 3" xfId="1123"/>
    <cellStyle name="强调文字颜色 4 2 4 4" xfId="1124"/>
    <cellStyle name="强调文字颜色 4 2 5" xfId="1125"/>
    <cellStyle name="强调文字颜色 4 2 6" xfId="1126"/>
    <cellStyle name="强调文字颜色 5 2 2 2" xfId="1127"/>
    <cellStyle name="强调文字颜色 5 2 2 3" xfId="1128"/>
    <cellStyle name="强调文字颜色 5 2 2 4" xfId="1129"/>
    <cellStyle name="输出 2 2 2 3 2 2 3" xfId="1130"/>
    <cellStyle name="强调文字颜色 5 2 3 2" xfId="1131"/>
    <cellStyle name="输出 2 2 2 3 2 2 4" xfId="1132"/>
    <cellStyle name="强调文字颜色 5 2 3 3" xfId="1133"/>
    <cellStyle name="强调文字颜色 5 2 3 4" xfId="1134"/>
    <cellStyle name="强调文字颜色 5 2 4 2" xfId="1135"/>
    <cellStyle name="强调文字颜色 5 2 4 3" xfId="1136"/>
    <cellStyle name="强调文字颜色 5 2 4 4" xfId="1137"/>
    <cellStyle name="强调文字颜色 5 2 5" xfId="1138"/>
    <cellStyle name="强调文字颜色 5 2 6" xfId="1139"/>
    <cellStyle name="强调文字颜色 5 2 7" xfId="1140"/>
    <cellStyle name="强调文字颜色 6 2" xfId="1141"/>
    <cellStyle name="强调文字颜色 6 2 2" xfId="1142"/>
    <cellStyle name="强调文字颜色 6 2 2 2" xfId="1143"/>
    <cellStyle name="强调文字颜色 6 2 2 3" xfId="1144"/>
    <cellStyle name="适中 2 5 3 2" xfId="1145"/>
    <cellStyle name="强调文字颜色 6 2 2 4" xfId="1146"/>
    <cellStyle name="强调文字颜色 6 2 3" xfId="1147"/>
    <cellStyle name="强调文字颜色 6 2 3 2" xfId="1148"/>
    <cellStyle name="强调文字颜色 6 2 3 3" xfId="1149"/>
    <cellStyle name="强调文字颜色 6 2 3 4" xfId="1150"/>
    <cellStyle name="适中 2 2 4 2" xfId="1151"/>
    <cellStyle name="强调文字颜色 6 2 4" xfId="1152"/>
    <cellStyle name="适中 2 2 4 2 2" xfId="1153"/>
    <cellStyle name="强调文字颜色 6 2 4 2" xfId="1154"/>
    <cellStyle name="适中 2 2 4 2 3" xfId="1155"/>
    <cellStyle name="强调文字颜色 6 2 4 3" xfId="1156"/>
    <cellStyle name="适中 2 2 4 2 4" xfId="1157"/>
    <cellStyle name="强调文字颜色 6 2 4 4" xfId="1158"/>
    <cellStyle name="强调文字颜色 6 2 5" xfId="1159"/>
    <cellStyle name="强调文字颜色 6 2 6" xfId="1160"/>
    <cellStyle name="强调文字颜色 6 2 7" xfId="1161"/>
    <cellStyle name="适中 2 2" xfId="1162"/>
    <cellStyle name="适中 2 2 2" xfId="1163"/>
    <cellStyle name="适中 2 2 2 2" xfId="1164"/>
    <cellStyle name="适中 2 2 2 2 2" xfId="1165"/>
    <cellStyle name="注释 2 2 3 3 3" xfId="1166"/>
    <cellStyle name="适中 2 2 2 2 2 2 2 2" xfId="1167"/>
    <cellStyle name="输出 2 3 3" xfId="1168"/>
    <cellStyle name="适中 2 2 2 2 2 2 2 2 2" xfId="1169"/>
    <cellStyle name="适中 2 2 2 2 2 2 5" xfId="1170"/>
    <cellStyle name="注释 2 2 2 2" xfId="1171"/>
    <cellStyle name="适中 2 2 2 2 3" xfId="1172"/>
    <cellStyle name="注释 2 2 2 3" xfId="1173"/>
    <cellStyle name="适中 2 2 2 2 4" xfId="1174"/>
    <cellStyle name="注释 2 2 2 4" xfId="1175"/>
    <cellStyle name="适中 2 2 2 2 5" xfId="1176"/>
    <cellStyle name="适中 2 2 2 2 6" xfId="1177"/>
    <cellStyle name="适中 2 2 2 3" xfId="1178"/>
    <cellStyle name="适中 2 2 2 3 2" xfId="1179"/>
    <cellStyle name="注释 2 2 3 3" xfId="1180"/>
    <cellStyle name="适中 2 2 2 3 4" xfId="1181"/>
    <cellStyle name="适中 2 2 2 3 5" xfId="1182"/>
    <cellStyle name="适中 2 2 2 4" xfId="1183"/>
    <cellStyle name="适中 2 2 2 4 2" xfId="1184"/>
    <cellStyle name="适中 2 2 2 4 4" xfId="1185"/>
    <cellStyle name="适中 2 2 3" xfId="1186"/>
    <cellStyle name="适中 2 2 3 2" xfId="1187"/>
    <cellStyle name="适中 2 2 3 2 2" xfId="1188"/>
    <cellStyle name="适中 2 2 3 2 2 2" xfId="1189"/>
    <cellStyle name="适中 2 2 3 2 2 2 3" xfId="1190"/>
    <cellStyle name="适中 2 2 3 2 2 2 4" xfId="1191"/>
    <cellStyle name="适中 2 2 3 2 3" xfId="1192"/>
    <cellStyle name="适中 2 2 3 2 4" xfId="1193"/>
    <cellStyle name="适中 2 2 3 2 5" xfId="1194"/>
    <cellStyle name="适中 2 2 3 3" xfId="1195"/>
    <cellStyle name="适中 2 2 3 3 2" xfId="1196"/>
    <cellStyle name="适中 2 2 3 3 3" xfId="1197"/>
    <cellStyle name="适中 2 2 3 3 4" xfId="1198"/>
    <cellStyle name="适中 2 2 4" xfId="1199"/>
    <cellStyle name="适中 2 2 5" xfId="1200"/>
    <cellStyle name="适中 2 2 7" xfId="1201"/>
    <cellStyle name="适中 2 3" xfId="1202"/>
    <cellStyle name="适中 2 3 2" xfId="1203"/>
    <cellStyle name="适中 2 3 3" xfId="1204"/>
    <cellStyle name="适中 2 3 4" xfId="1205"/>
    <cellStyle name="适中 2 4" xfId="1206"/>
    <cellStyle name="适中 2 4 3" xfId="1207"/>
    <cellStyle name="适中 2 4 4" xfId="1208"/>
    <cellStyle name="适中 2 5" xfId="1209"/>
    <cellStyle name="适中 2 5 2" xfId="1210"/>
    <cellStyle name="适中 2 5 2 2" xfId="1211"/>
    <cellStyle name="适中 2 5 2 2 2 2" xfId="1212"/>
    <cellStyle name="适中 2 5 2 2 2 2 2" xfId="1213"/>
    <cellStyle name="适中 2 5 2 2 2 2 3" xfId="1214"/>
    <cellStyle name="适中 2 5 2 2 2 2 4" xfId="1215"/>
    <cellStyle name="适中 2 5 2 2 3" xfId="1216"/>
    <cellStyle name="适中 2 5 2 2 4" xfId="1217"/>
    <cellStyle name="适中 2 5 2 2 5" xfId="1218"/>
    <cellStyle name="适中 2 5 2 3" xfId="1219"/>
    <cellStyle name="适中 2 5 2 3 2" xfId="1220"/>
    <cellStyle name="适中 2 5 2 3 3" xfId="1221"/>
    <cellStyle name="适中 2 5 2 3 4" xfId="1222"/>
    <cellStyle name="适中 2 5 3" xfId="1223"/>
    <cellStyle name="适中 2 5 3 2 2" xfId="1224"/>
    <cellStyle name="适中 2 5 3 2 3" xfId="1225"/>
    <cellStyle name="适中 2 5 3 2 4" xfId="1226"/>
    <cellStyle name="适中 2 5 4" xfId="1227"/>
    <cellStyle name="适中 2 5 5" xfId="1228"/>
    <cellStyle name="适中 2 5 6" xfId="1229"/>
    <cellStyle name="适中 2 6" xfId="1230"/>
    <cellStyle name="适中 2 6 5" xfId="1231"/>
    <cellStyle name="适中 2 7" xfId="1232"/>
    <cellStyle name="适中 2 7 2" xfId="1233"/>
    <cellStyle name="适中 2 7 3" xfId="1234"/>
    <cellStyle name="适中 2 7 4" xfId="1235"/>
    <cellStyle name="适中 2_16-2019公共基本和项目 " xfId="1236"/>
    <cellStyle name="输出 2" xfId="1237"/>
    <cellStyle name="输出 2 2" xfId="1238"/>
    <cellStyle name="输出 2 2 2" xfId="1239"/>
    <cellStyle name="输出 2 2 2 2" xfId="1240"/>
    <cellStyle name="输出 2 2 2 2 2" xfId="1241"/>
    <cellStyle name="输出 2 2 2 2 2 2" xfId="1242"/>
    <cellStyle name="输出 2 2 2 2 2 2 2" xfId="1243"/>
    <cellStyle name="输出 2 2 2 2 2 2 2 2" xfId="1244"/>
    <cellStyle name="输出 2 2 2 2 2 2 2 2 2" xfId="1245"/>
    <cellStyle name="输出 2 2 2 2 2 2 2 2 3" xfId="1246"/>
    <cellStyle name="输出 2 2 2 2 2 2 2 2 4" xfId="1247"/>
    <cellStyle name="输出 2 2 2 2 2 3" xfId="1248"/>
    <cellStyle name="输出 2 2 2 2 2 3 2" xfId="1249"/>
    <cellStyle name="输出 2 2 2 2 3" xfId="1250"/>
    <cellStyle name="输出 2 2 2 2 3 2 2" xfId="1251"/>
    <cellStyle name="输出 2 2 2 2 3 2 3" xfId="1252"/>
    <cellStyle name="输出 2 2 2 2 3 2 4" xfId="1253"/>
    <cellStyle name="输出 2 2 2 2 4" xfId="1254"/>
    <cellStyle name="输出 2 2 2 2 5" xfId="1255"/>
    <cellStyle name="输出 2 2 2 2 6" xfId="1256"/>
    <cellStyle name="输出 2 2 2 3" xfId="1257"/>
    <cellStyle name="输出 2 2 2 3 2" xfId="1258"/>
    <cellStyle name="输出 2 2 2 3 2 2" xfId="1259"/>
    <cellStyle name="输出 2 2 2 3 2 2 2" xfId="1260"/>
    <cellStyle name="输出 2 2 2 3 3" xfId="1261"/>
    <cellStyle name="输出 2 2 2 3 4" xfId="1262"/>
    <cellStyle name="输出 2 2 2 3 5" xfId="1263"/>
    <cellStyle name="输出 2 2 2 4" xfId="1264"/>
    <cellStyle name="输出 2 2 2 4 2" xfId="1265"/>
    <cellStyle name="输出 2 2 2 4 3" xfId="1266"/>
    <cellStyle name="输出 2 2 2 4 4" xfId="1267"/>
    <cellStyle name="输出 2 2 3" xfId="1268"/>
    <cellStyle name="输入 2 5 2 2 3" xfId="1269"/>
    <cellStyle name="输出 2 2 3 2" xfId="1270"/>
    <cellStyle name="输出 2 2 3 2 2" xfId="1271"/>
    <cellStyle name="输出 2 2 3 2 2 2" xfId="1272"/>
    <cellStyle name="输出 2 2 3 2 2 2 2" xfId="1273"/>
    <cellStyle name="输出 2 2 3 2 2 2 3" xfId="1274"/>
    <cellStyle name="输出 2 2 3 2 2 2 4" xfId="1275"/>
    <cellStyle name="输出 2 2 3 2 3" xfId="1276"/>
    <cellStyle name="输出 2 2 3 2 4" xfId="1277"/>
    <cellStyle name="输出 2 2 3 2 5" xfId="1278"/>
    <cellStyle name="输入 2 5 2 2 4" xfId="1279"/>
    <cellStyle name="输出 2 2 3 3" xfId="1280"/>
    <cellStyle name="输出 2 2 3 3 2" xfId="1281"/>
    <cellStyle name="输出 2 2 3 3 3" xfId="1282"/>
    <cellStyle name="输出 2 2 3 3 4" xfId="1283"/>
    <cellStyle name="输出 2 2 4" xfId="1284"/>
    <cellStyle name="输入 2 5 2 3 3" xfId="1285"/>
    <cellStyle name="输出 2 2 4 2" xfId="1286"/>
    <cellStyle name="输出 2 2 4 2 2" xfId="1287"/>
    <cellStyle name="输出 2 2 4 2 3" xfId="1288"/>
    <cellStyle name="输出 2 2 4 2 4" xfId="1289"/>
    <cellStyle name="输出 2 2 5" xfId="1290"/>
    <cellStyle name="输入 2 2 2 2 2 3 2" xfId="1291"/>
    <cellStyle name="输出 2 2 6" xfId="1292"/>
    <cellStyle name="输出 2 3" xfId="1293"/>
    <cellStyle name="输出 2 3 2" xfId="1294"/>
    <cellStyle name="输出 2 4 2" xfId="1295"/>
    <cellStyle name="输出 2 4 3" xfId="1296"/>
    <cellStyle name="输出 2 5 2" xfId="1297"/>
    <cellStyle name="输出 2 5 2 2" xfId="1298"/>
    <cellStyle name="输出 2 5 2 2 2" xfId="1299"/>
    <cellStyle name="输出 2 5 2 2 2 2" xfId="1300"/>
    <cellStyle name="输出 2 5 2 2 2 2 2" xfId="1301"/>
    <cellStyle name="输出 2 5 2 2 2 2 3" xfId="1302"/>
    <cellStyle name="输出 2 5 2 2 2 2 4" xfId="1303"/>
    <cellStyle name="输出 2 5 2 2 3" xfId="1304"/>
    <cellStyle name="输出 2 5 2 2 4" xfId="1305"/>
    <cellStyle name="输出 2 5 2 2 5" xfId="1306"/>
    <cellStyle name="输出 2 5 2 3" xfId="1307"/>
    <cellStyle name="输出 2 5 2 3 2" xfId="1308"/>
    <cellStyle name="输出 2 5 2 3 3" xfId="1309"/>
    <cellStyle name="输出 2 5 2 3 4" xfId="1310"/>
    <cellStyle name="输出 2 5 3" xfId="1311"/>
    <cellStyle name="输出 2 5 3 2" xfId="1312"/>
    <cellStyle name="输出 2 5 3 2 2" xfId="1313"/>
    <cellStyle name="输出 2 5 3 2 3" xfId="1314"/>
    <cellStyle name="输出 2 5 3 2 4" xfId="1315"/>
    <cellStyle name="输出 2 6 2" xfId="1316"/>
    <cellStyle name="输出 2 6 2 2" xfId="1317"/>
    <cellStyle name="输出 2 6 3" xfId="1318"/>
    <cellStyle name="输出 2 6 4" xfId="1319"/>
    <cellStyle name="输出 2 6 5" xfId="1320"/>
    <cellStyle name="输出 2 7" xfId="1321"/>
    <cellStyle name="输出 2 7 2" xfId="1322"/>
    <cellStyle name="输出 2 7 3" xfId="1323"/>
    <cellStyle name="输入 2 2 2" xfId="1324"/>
    <cellStyle name="输入 2 2 2 2" xfId="1325"/>
    <cellStyle name="输入 2 2 2 2 2" xfId="1326"/>
    <cellStyle name="输入 2 2 2 2 2 2" xfId="1327"/>
    <cellStyle name="输入 2 2 2 2 2 2 2" xfId="1328"/>
    <cellStyle name="输入 2 2 2 2 2 2 2 2" xfId="1329"/>
    <cellStyle name="输入 2 2 2 2 2 2 2 2 2" xfId="1330"/>
    <cellStyle name="输入 2 2 2 2 2 2 2 2 3" xfId="1331"/>
    <cellStyle name="输入 2 2 2 2 2 2 2 2 4" xfId="1332"/>
    <cellStyle name="输入 2 2 2 2 2 3" xfId="1333"/>
    <cellStyle name="输入 2 2 2 2 3" xfId="1334"/>
    <cellStyle name="注释 2 5 2 2 4" xfId="1335"/>
    <cellStyle name="输入 2 2 2 2 3 2" xfId="1336"/>
    <cellStyle name="输入 2 2 2 2 3 2 2" xfId="1337"/>
    <cellStyle name="输入 2 2 2 2 4" xfId="1338"/>
    <cellStyle name="输入 2 2 2 2 5" xfId="1339"/>
    <cellStyle name="输入 2 2 2 2 6" xfId="1340"/>
    <cellStyle name="输入 2 2 2 3" xfId="1341"/>
    <cellStyle name="输入 2 2 2 3 2" xfId="1342"/>
    <cellStyle name="输入 2 2 2 3 2 2" xfId="1343"/>
    <cellStyle name="输入 2 2 2 3 2 2 2" xfId="1344"/>
    <cellStyle name="输入 2 2 2 3 3" xfId="1345"/>
    <cellStyle name="输入 2 2 2 3 4" xfId="1346"/>
    <cellStyle name="输入 2 2 2 3 5" xfId="1347"/>
    <cellStyle name="输入 2 2 2 4" xfId="1348"/>
    <cellStyle name="输入 2 2 2 4 2" xfId="1349"/>
    <cellStyle name="输入 2 2 2 4 3" xfId="1350"/>
    <cellStyle name="输入 2 2 2 4 4" xfId="1351"/>
    <cellStyle name="输入 2 2 3" xfId="1352"/>
    <cellStyle name="输入 2 2 3 2" xfId="1353"/>
    <cellStyle name="输入 2 2 3 2 2" xfId="1354"/>
    <cellStyle name="输入 2 2 3 2 2 2" xfId="1355"/>
    <cellStyle name="输入 2 2 3 2 2 2 2" xfId="1356"/>
    <cellStyle name="输入 2 2 3 2 2 2 3" xfId="1357"/>
    <cellStyle name="输入 2 2 3 2 2 2 4" xfId="1358"/>
    <cellStyle name="输入 2 2 3 2 3" xfId="1359"/>
    <cellStyle name="输入 2 2 3 2 4" xfId="1360"/>
    <cellStyle name="输入 2 2 3 3" xfId="1361"/>
    <cellStyle name="输入 2 2 3 3 3" xfId="1362"/>
    <cellStyle name="输入 2 2 3 3 4" xfId="1363"/>
    <cellStyle name="输入 2 2 4" xfId="1364"/>
    <cellStyle name="输入 2 2 4 2" xfId="1365"/>
    <cellStyle name="输入 2 2 4 2 2" xfId="1366"/>
    <cellStyle name="输入 2 2 4 2 3" xfId="1367"/>
    <cellStyle name="输入 2 2 5" xfId="1368"/>
    <cellStyle name="输入 2 2 6" xfId="1369"/>
    <cellStyle name="输入 2 2 7" xfId="1370"/>
    <cellStyle name="输入 2 3 2" xfId="1371"/>
    <cellStyle name="输入 2 3 3" xfId="1372"/>
    <cellStyle name="输入 2 3 4" xfId="1373"/>
    <cellStyle name="输入 2 4 2" xfId="1374"/>
    <cellStyle name="输入 2 4 3" xfId="1375"/>
    <cellStyle name="输入 2 4 4" xfId="1376"/>
    <cellStyle name="输入 2 5 2" xfId="1377"/>
    <cellStyle name="输入 2 5 2 2" xfId="1378"/>
    <cellStyle name="输入 2 5 2 2 2" xfId="1379"/>
    <cellStyle name="输入 2 5 2 3" xfId="1380"/>
    <cellStyle name="输入 2 5 2 3 4" xfId="1381"/>
    <cellStyle name="输入 2 5 3" xfId="1382"/>
    <cellStyle name="输入 2 5 3 2" xfId="1383"/>
    <cellStyle name="输入 2 5 3 2 2" xfId="1384"/>
    <cellStyle name="输入 2 5 3 2 3" xfId="1385"/>
    <cellStyle name="输入 2 5 3 2 4" xfId="1386"/>
    <cellStyle name="输入 2 5 4" xfId="1387"/>
    <cellStyle name="输入 2 5 5" xfId="1388"/>
    <cellStyle name="输入 2 5 6" xfId="1389"/>
    <cellStyle name="输入 2 6 2" xfId="1390"/>
    <cellStyle name="注释 2 2 2 4 4" xfId="1391"/>
    <cellStyle name="输入 2 6 2 2" xfId="1392"/>
    <cellStyle name="输入 2 6 2 2 2" xfId="1393"/>
    <cellStyle name="输入 2 6 2 2 3" xfId="1394"/>
    <cellStyle name="输入 2 6 3" xfId="1395"/>
    <cellStyle name="输入 2 6 4" xfId="1396"/>
    <cellStyle name="输入 2 7" xfId="1397"/>
    <cellStyle name="输入 2 7 2" xfId="1398"/>
    <cellStyle name="输入 2 7 3" xfId="1399"/>
    <cellStyle name="输入 2 7 4" xfId="1400"/>
    <cellStyle name="输入 2_16-2019公共基本和项目 " xfId="1401"/>
    <cellStyle name="样式 1" xfId="1402"/>
    <cellStyle name="注释 2" xfId="1403"/>
    <cellStyle name="注释 2 2 2 2 2 2 3" xfId="1404"/>
    <cellStyle name="注释 2 2 2 2 2 2 4" xfId="1405"/>
    <cellStyle name="注释 2 2 2 2 2 2 5" xfId="1406"/>
    <cellStyle name="注释 2 2 2 2 2 3 3" xfId="1407"/>
    <cellStyle name="注释 2 2 2 2 2 3 4" xfId="1408"/>
    <cellStyle name="注释 2 2 2 2 3" xfId="1409"/>
    <cellStyle name="注释 2 2 2 2 3 2" xfId="1410"/>
    <cellStyle name="注释 2 2 2 2 3 2 2" xfId="1411"/>
    <cellStyle name="注释 2 2 2 2 3 2 3" xfId="1412"/>
    <cellStyle name="注释 2 2 2 2 3 2 4" xfId="1413"/>
    <cellStyle name="注释 2 2 2 2 4" xfId="1414"/>
    <cellStyle name="注释 2 2 2 2 5" xfId="1415"/>
    <cellStyle name="注释 2 2 2 2 6" xfId="1416"/>
    <cellStyle name="注释 2 2 2 3 2" xfId="1417"/>
    <cellStyle name="注释 2 2 2 3 2 2" xfId="1418"/>
    <cellStyle name="注释 2 2 2 3 2 2 2" xfId="1419"/>
    <cellStyle name="注释 2 2 2 3 2 2 3" xfId="1420"/>
    <cellStyle name="注释 2 2 2 3 2 2 4" xfId="1421"/>
    <cellStyle name="注释 2 2 2 3 3" xfId="1422"/>
    <cellStyle name="注释 2 2 2 3 4" xfId="1423"/>
    <cellStyle name="注释 2 2 2 3 5" xfId="1424"/>
    <cellStyle name="注释 2 2 2 4 2" xfId="1425"/>
    <cellStyle name="注释 2 2 2 4 3" xfId="1426"/>
    <cellStyle name="注释 2 2 3 2 2 2" xfId="1427"/>
    <cellStyle name="注释 2 2 3 2 2 2 2" xfId="1428"/>
    <cellStyle name="注释 2 2 3 2 2 2 3" xfId="1429"/>
    <cellStyle name="注释 2 5 2" xfId="1430"/>
    <cellStyle name="注释 2 2 3 2 2 2 4" xfId="1431"/>
    <cellStyle name="注释 2 2 3 2 5" xfId="1432"/>
    <cellStyle name="注释 2 2 3 3 2" xfId="1433"/>
    <cellStyle name="注释 2 2 3 3 4" xfId="1434"/>
    <cellStyle name="注释 2 2 4 2 4" xfId="1435"/>
    <cellStyle name="注释 2 2 7" xfId="1436"/>
    <cellStyle name="注释 2 3" xfId="1437"/>
    <cellStyle name="注释 2 3 2" xfId="1438"/>
    <cellStyle name="注释 2 4" xfId="1439"/>
    <cellStyle name="注释 2 4 2" xfId="1440"/>
    <cellStyle name="注释 2 4 3" xfId="1441"/>
    <cellStyle name="注释 2 4 4" xfId="1442"/>
    <cellStyle name="注释 2 5" xfId="1443"/>
    <cellStyle name="注释 2 5 2 2" xfId="1444"/>
    <cellStyle name="注释 2 5 2 2 2" xfId="1445"/>
    <cellStyle name="注释 2 5 2 2 2 2" xfId="1446"/>
    <cellStyle name="注释 2 5 2 2 2 2 4" xfId="1447"/>
    <cellStyle name="注释 2 5 2 2 3" xfId="1448"/>
    <cellStyle name="注释 2 5 2 2 5" xfId="1449"/>
    <cellStyle name="注释 2 5 2 3" xfId="1450"/>
    <cellStyle name="注释 2 5 2 3 2" xfId="1451"/>
    <cellStyle name="注释 2 5 2 3 3" xfId="1452"/>
    <cellStyle name="注释 2 5 2 3 4" xfId="1453"/>
    <cellStyle name="注释 2 5 3" xfId="1454"/>
    <cellStyle name="注释 2 5 3 2 2" xfId="1455"/>
    <cellStyle name="注释 2 5 3 2 3" xfId="1456"/>
    <cellStyle name="注释 2 5 3 2 4" xfId="1457"/>
    <cellStyle name="注释 2 5 4" xfId="1458"/>
    <cellStyle name="注释 2 5 5" xfId="1459"/>
    <cellStyle name="注释 2 6" xfId="1460"/>
    <cellStyle name="注释 2 6 2" xfId="1461"/>
    <cellStyle name="注释 2 6 2 2" xfId="1462"/>
    <cellStyle name="注释 2 6 2 2 2" xfId="1463"/>
    <cellStyle name="注释 2 6 2 2 3" xfId="1464"/>
    <cellStyle name="注释 2 6 2 2 4" xfId="1465"/>
    <cellStyle name="注释 2 6 3" xfId="1466"/>
    <cellStyle name="注释 2 6 4" xfId="1467"/>
    <cellStyle name="注释 2 6 5" xfId="1468"/>
    <cellStyle name="注释 2 7" xfId="1469"/>
    <cellStyle name="注释 2 7 2" xfId="1470"/>
    <cellStyle name="注释 2 7 3" xfId="1471"/>
    <cellStyle name="注释 2 7 4" xfId="1472"/>
    <cellStyle name="注释 2_16-2019公共基本和项目 " xfId="1473"/>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autoPageBreaks="0"/>
  </sheetPr>
  <dimension ref="A1:D24"/>
  <sheetViews>
    <sheetView showZeros="0" workbookViewId="0">
      <selection activeCell="A1" sqref="A1"/>
    </sheetView>
  </sheetViews>
  <sheetFormatPr defaultColWidth="9" defaultRowHeight="20.45" customHeight="1" outlineLevelCol="3"/>
  <cols>
    <col min="1" max="1" width="44.25" style="487" customWidth="1"/>
    <col min="2" max="2" width="23.375" style="510" customWidth="1"/>
    <col min="3" max="3" width="24.375" style="511" customWidth="1"/>
    <col min="4" max="4" width="17.5" style="484" customWidth="1"/>
    <col min="5" max="16384" width="9" style="487"/>
  </cols>
  <sheetData>
    <row r="1" s="457" customFormat="1" ht="27.75" customHeight="1" spans="1:4">
      <c r="A1" s="489" t="s">
        <v>0</v>
      </c>
      <c r="B1" s="490"/>
      <c r="C1" s="490"/>
      <c r="D1" s="512"/>
    </row>
    <row r="2" s="484" customFormat="1" ht="24.75" spans="1:3">
      <c r="A2" s="532" t="s">
        <v>1</v>
      </c>
      <c r="B2" s="492"/>
      <c r="C2" s="492"/>
    </row>
    <row r="3" s="484" customFormat="1" ht="23.25" customHeight="1" spans="1:3">
      <c r="A3" s="487"/>
      <c r="B3" s="513"/>
      <c r="C3" s="494" t="s">
        <v>2</v>
      </c>
    </row>
    <row r="4" s="484" customFormat="1" ht="23.25" customHeight="1" spans="1:3">
      <c r="A4" s="495" t="s">
        <v>3</v>
      </c>
      <c r="B4" s="496" t="s">
        <v>4</v>
      </c>
      <c r="C4" s="497" t="s">
        <v>5</v>
      </c>
    </row>
    <row r="5" s="484" customFormat="1" ht="23.25" customHeight="1" spans="1:3">
      <c r="A5" s="498" t="s">
        <v>6</v>
      </c>
      <c r="B5" s="514">
        <v>617.46</v>
      </c>
      <c r="C5" s="500">
        <v>-15.6579109125927</v>
      </c>
    </row>
    <row r="6" s="484" customFormat="1" ht="23.25" customHeight="1" spans="1:4">
      <c r="A6" s="515" t="s">
        <v>7</v>
      </c>
      <c r="B6" s="514">
        <v>502.83</v>
      </c>
      <c r="C6" s="500">
        <v>-22.0865549994577</v>
      </c>
      <c r="D6" s="516"/>
    </row>
    <row r="7" s="484" customFormat="1" ht="23.25" customHeight="1" spans="1:4">
      <c r="A7" s="517" t="s">
        <v>8</v>
      </c>
      <c r="B7" s="518">
        <v>311.46</v>
      </c>
      <c r="C7" s="500">
        <v>-8.94047479826922</v>
      </c>
      <c r="D7" s="516"/>
    </row>
    <row r="8" s="484" customFormat="1" ht="23.25" customHeight="1" spans="1:4">
      <c r="A8" s="517" t="s">
        <v>9</v>
      </c>
      <c r="B8" s="518">
        <v>24.7</v>
      </c>
      <c r="C8" s="500">
        <v>31.5929675013319</v>
      </c>
      <c r="D8" s="516"/>
    </row>
    <row r="9" s="484" customFormat="1" ht="23.25" customHeight="1" spans="1:4">
      <c r="A9" s="517" t="s">
        <v>10</v>
      </c>
      <c r="B9" s="518">
        <v>16.53</v>
      </c>
      <c r="C9" s="500">
        <v>-1.19545726240286</v>
      </c>
      <c r="D9" s="516"/>
    </row>
    <row r="10" s="484" customFormat="1" ht="23.25" customHeight="1" spans="1:4">
      <c r="A10" s="517" t="s">
        <v>11</v>
      </c>
      <c r="B10" s="518">
        <v>4.23</v>
      </c>
      <c r="C10" s="500">
        <v>-95.4889623546977</v>
      </c>
      <c r="D10" s="516"/>
    </row>
    <row r="11" s="484" customFormat="1" ht="23.25" customHeight="1" spans="1:4">
      <c r="A11" s="517" t="s">
        <v>12</v>
      </c>
      <c r="B11" s="518">
        <v>68.47</v>
      </c>
      <c r="C11" s="500">
        <v>-4.17074877536739</v>
      </c>
      <c r="D11" s="516"/>
    </row>
    <row r="12" s="484" customFormat="1" ht="23.25" customHeight="1" spans="1:4">
      <c r="A12" s="517" t="s">
        <v>13</v>
      </c>
      <c r="B12" s="518">
        <v>-0.49</v>
      </c>
      <c r="C12" s="500">
        <v>-106.25</v>
      </c>
      <c r="D12" s="516"/>
    </row>
    <row r="13" s="484" customFormat="1" ht="23.25" customHeight="1" spans="1:4">
      <c r="A13" s="517" t="s">
        <v>14</v>
      </c>
      <c r="B13" s="518">
        <v>15.47</v>
      </c>
      <c r="C13" s="500">
        <v>42.7121771217712</v>
      </c>
      <c r="D13" s="516"/>
    </row>
    <row r="14" s="484" customFormat="1" ht="23.25" customHeight="1" spans="1:4">
      <c r="A14" s="517" t="s">
        <v>15</v>
      </c>
      <c r="B14" s="518">
        <v>29.83</v>
      </c>
      <c r="C14" s="500">
        <v>-11.5886188500296</v>
      </c>
      <c r="D14" s="516"/>
    </row>
    <row r="15" s="484" customFormat="1" ht="23.25" customHeight="1" spans="1:4">
      <c r="A15" s="517" t="s">
        <v>16</v>
      </c>
      <c r="B15" s="518">
        <v>7.46</v>
      </c>
      <c r="C15" s="500">
        <v>-8.46625766871166</v>
      </c>
      <c r="D15" s="516"/>
    </row>
    <row r="16" s="484" customFormat="1" ht="23.25" customHeight="1" spans="1:4">
      <c r="A16" s="517" t="s">
        <v>17</v>
      </c>
      <c r="B16" s="518">
        <v>6.47</v>
      </c>
      <c r="C16" s="500">
        <v>-63.1758679567445</v>
      </c>
      <c r="D16" s="516"/>
    </row>
    <row r="17" s="484" customFormat="1" ht="23.25" customHeight="1" spans="1:4">
      <c r="A17" s="517" t="s">
        <v>18</v>
      </c>
      <c r="B17" s="518">
        <v>17.4</v>
      </c>
      <c r="C17" s="500">
        <v>-23.1448763250883</v>
      </c>
      <c r="D17" s="516"/>
    </row>
    <row r="18" s="484" customFormat="1" ht="23.25" customHeight="1" spans="1:4">
      <c r="A18" s="517" t="s">
        <v>19</v>
      </c>
      <c r="B18" s="519">
        <v>1.3</v>
      </c>
      <c r="C18" s="500">
        <v>-28.9617486338798</v>
      </c>
      <c r="D18" s="516"/>
    </row>
    <row r="19" s="484" customFormat="1" ht="23.25" customHeight="1" spans="1:4">
      <c r="A19" s="515" t="s">
        <v>20</v>
      </c>
      <c r="B19" s="519">
        <v>114.63</v>
      </c>
      <c r="C19" s="500">
        <v>32.1840405904059</v>
      </c>
      <c r="D19" s="516"/>
    </row>
    <row r="20" s="484" customFormat="1" ht="23.25" customHeight="1" spans="1:3">
      <c r="A20" s="520" t="s">
        <v>21</v>
      </c>
      <c r="B20" s="521"/>
      <c r="C20" s="522"/>
    </row>
    <row r="21" s="484" customFormat="1" ht="23.25" customHeight="1" spans="1:3">
      <c r="A21" s="523" t="s">
        <v>22</v>
      </c>
      <c r="B21" s="524"/>
      <c r="C21" s="525"/>
    </row>
    <row r="22" ht="20.25" customHeight="1" spans="1:4">
      <c r="A22" s="526" t="s">
        <v>23</v>
      </c>
      <c r="B22" s="527"/>
      <c r="C22" s="522"/>
      <c r="D22" s="528"/>
    </row>
    <row r="23" customHeight="1" spans="1:3">
      <c r="A23" s="526" t="s">
        <v>24</v>
      </c>
      <c r="B23" s="527"/>
      <c r="C23" s="522"/>
    </row>
    <row r="24" customHeight="1" spans="1:3">
      <c r="A24" s="529" t="s">
        <v>25</v>
      </c>
      <c r="B24" s="530"/>
      <c r="C24" s="531"/>
    </row>
  </sheetData>
  <mergeCells count="2">
    <mergeCell ref="A2:C2"/>
    <mergeCell ref="A24:C24"/>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D17"/>
  <sheetViews>
    <sheetView showZeros="0" workbookViewId="0">
      <selection activeCell="C13" sqref="C13"/>
    </sheetView>
  </sheetViews>
  <sheetFormatPr defaultColWidth="9" defaultRowHeight="20.1" customHeight="1" outlineLevelCol="3"/>
  <cols>
    <col min="1" max="1" width="32.375" style="343" customWidth="1"/>
    <col min="2" max="2" width="11.875" style="344" customWidth="1"/>
    <col min="3" max="3" width="39" style="343" customWidth="1"/>
    <col min="4" max="4" width="11.875" style="345" customWidth="1"/>
    <col min="5" max="5" width="13" style="344" customWidth="1"/>
    <col min="6" max="16384" width="9" style="344"/>
  </cols>
  <sheetData>
    <row r="1" customHeight="1" spans="1:4">
      <c r="A1" s="149" t="s">
        <v>274</v>
      </c>
      <c r="B1" s="149"/>
      <c r="C1" s="163"/>
      <c r="D1" s="163"/>
    </row>
    <row r="2" ht="29.25" customHeight="1" spans="1:4">
      <c r="A2" s="150" t="s">
        <v>275</v>
      </c>
      <c r="B2" s="150"/>
      <c r="C2" s="150"/>
      <c r="D2" s="150"/>
    </row>
    <row r="3" ht="11.25" customHeight="1" spans="1:4">
      <c r="A3" s="346"/>
      <c r="B3" s="346"/>
      <c r="C3" s="346"/>
      <c r="D3" s="347"/>
    </row>
    <row r="4" customHeight="1" spans="1:4">
      <c r="A4" s="348"/>
      <c r="B4" s="348"/>
      <c r="C4" s="348"/>
      <c r="D4" s="349" t="s">
        <v>2</v>
      </c>
    </row>
    <row r="5" ht="24" customHeight="1" spans="1:4">
      <c r="A5" s="166" t="s">
        <v>276</v>
      </c>
      <c r="B5" s="166" t="s">
        <v>4</v>
      </c>
      <c r="C5" s="166" t="s">
        <v>98</v>
      </c>
      <c r="D5" s="166" t="s">
        <v>4</v>
      </c>
    </row>
    <row r="6" ht="24" customHeight="1" spans="1:4">
      <c r="A6" s="350" t="s">
        <v>199</v>
      </c>
      <c r="B6" s="170">
        <f>SUM(B7:B12)</f>
        <v>4368.43</v>
      </c>
      <c r="C6" s="350" t="s">
        <v>277</v>
      </c>
      <c r="D6" s="351">
        <f>SUM(D7:D9)</f>
        <v>0</v>
      </c>
    </row>
    <row r="7" ht="24" customHeight="1" spans="1:4">
      <c r="A7" s="352" t="s">
        <v>278</v>
      </c>
      <c r="B7" s="155"/>
      <c r="C7" s="352"/>
      <c r="D7" s="353"/>
    </row>
    <row r="8" ht="21" customHeight="1" spans="1:4">
      <c r="A8" s="352" t="s">
        <v>279</v>
      </c>
      <c r="B8" s="155">
        <v>1000</v>
      </c>
      <c r="C8" s="352"/>
      <c r="D8" s="354"/>
    </row>
    <row r="9" ht="21" customHeight="1" spans="1:4">
      <c r="A9" s="352" t="s">
        <v>280</v>
      </c>
      <c r="B9" s="155"/>
      <c r="C9" s="352"/>
      <c r="D9" s="354"/>
    </row>
    <row r="10" ht="21" customHeight="1" spans="1:4">
      <c r="A10" s="352" t="s">
        <v>281</v>
      </c>
      <c r="B10" s="155">
        <v>3368.43</v>
      </c>
      <c r="C10" s="352"/>
      <c r="D10" s="354"/>
    </row>
    <row r="11" ht="21" customHeight="1" spans="1:4">
      <c r="A11" s="352" t="s">
        <v>282</v>
      </c>
      <c r="B11" s="155"/>
      <c r="C11" s="352"/>
      <c r="D11" s="354"/>
    </row>
    <row r="12" ht="21" customHeight="1" spans="1:4">
      <c r="A12" s="352" t="s">
        <v>283</v>
      </c>
      <c r="B12" s="155"/>
      <c r="C12" s="352"/>
      <c r="D12" s="354"/>
    </row>
    <row r="13" customHeight="1" spans="1:4">
      <c r="A13" s="344"/>
      <c r="C13" s="355"/>
      <c r="D13" s="355"/>
    </row>
    <row r="14" customHeight="1" spans="1:1">
      <c r="A14" s="344"/>
    </row>
    <row r="15" customHeight="1" spans="1:1">
      <c r="A15" s="344"/>
    </row>
    <row r="16" customHeight="1" spans="1:1">
      <c r="A16" s="344"/>
    </row>
    <row r="17" customHeight="1" spans="1:1">
      <c r="A17" s="344"/>
    </row>
  </sheetData>
  <mergeCells count="4">
    <mergeCell ref="A1:B1"/>
    <mergeCell ref="C1:D1"/>
    <mergeCell ref="A2:D2"/>
    <mergeCell ref="A4:C4"/>
  </mergeCells>
  <printOptions horizontalCentered="1"/>
  <pageMargins left="0.15748031496063" right="0.15748031496063" top="0.511811023622047" bottom="0.31496062992126" header="0.31496062992126" footer="0.31496062992126"/>
  <pageSetup paperSize="9" orientation="portrait" blackAndWhite="1" errors="blank"/>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O28"/>
  <sheetViews>
    <sheetView showZeros="0" workbookViewId="0">
      <selection activeCell="E32" sqref="E32"/>
    </sheetView>
  </sheetViews>
  <sheetFormatPr defaultColWidth="12.75" defaultRowHeight="13.5"/>
  <cols>
    <col min="1" max="1" width="24.875" style="314" customWidth="1"/>
    <col min="2" max="2" width="9.875" style="315" customWidth="1"/>
    <col min="3" max="3" width="9.5" style="315" customWidth="1"/>
    <col min="4" max="4" width="9.75" style="315" customWidth="1"/>
    <col min="5" max="5" width="12.5" style="315" customWidth="1"/>
    <col min="6" max="6" width="10.875" style="315" customWidth="1"/>
    <col min="7" max="7" width="35.5" style="92" customWidth="1"/>
    <col min="8" max="8" width="10.625" style="93" customWidth="1"/>
    <col min="9" max="9" width="10.25" style="93" customWidth="1"/>
    <col min="10" max="10" width="9.375" style="93" customWidth="1"/>
    <col min="11" max="11" width="10.375" style="93" customWidth="1"/>
    <col min="12" max="12" width="11.625" style="314" customWidth="1"/>
    <col min="13" max="258" width="9" style="314" customWidth="1"/>
    <col min="259" max="259" width="29.625" style="314" customWidth="1"/>
    <col min="260" max="260" width="12.75" style="314"/>
    <col min="261" max="261" width="29.75" style="314" customWidth="1"/>
    <col min="262" max="262" width="17" style="314" customWidth="1"/>
    <col min="263" max="263" width="37" style="314" customWidth="1"/>
    <col min="264" max="264" width="17.375" style="314" customWidth="1"/>
    <col min="265" max="514" width="9" style="314" customWidth="1"/>
    <col min="515" max="515" width="29.625" style="314" customWidth="1"/>
    <col min="516" max="516" width="12.75" style="314"/>
    <col min="517" max="517" width="29.75" style="314" customWidth="1"/>
    <col min="518" max="518" width="17" style="314" customWidth="1"/>
    <col min="519" max="519" width="37" style="314" customWidth="1"/>
    <col min="520" max="520" width="17.375" style="314" customWidth="1"/>
    <col min="521" max="770" width="9" style="314" customWidth="1"/>
    <col min="771" max="771" width="29.625" style="314" customWidth="1"/>
    <col min="772" max="772" width="12.75" style="314"/>
    <col min="773" max="773" width="29.75" style="314" customWidth="1"/>
    <col min="774" max="774" width="17" style="314" customWidth="1"/>
    <col min="775" max="775" width="37" style="314" customWidth="1"/>
    <col min="776" max="776" width="17.375" style="314" customWidth="1"/>
    <col min="777" max="1026" width="9" style="314" customWidth="1"/>
    <col min="1027" max="1027" width="29.625" style="314" customWidth="1"/>
    <col min="1028" max="1028" width="12.75" style="314"/>
    <col min="1029" max="1029" width="29.75" style="314" customWidth="1"/>
    <col min="1030" max="1030" width="17" style="314" customWidth="1"/>
    <col min="1031" max="1031" width="37" style="314" customWidth="1"/>
    <col min="1032" max="1032" width="17.375" style="314" customWidth="1"/>
    <col min="1033" max="1282" width="9" style="314" customWidth="1"/>
    <col min="1283" max="1283" width="29.625" style="314" customWidth="1"/>
    <col min="1284" max="1284" width="12.75" style="314"/>
    <col min="1285" max="1285" width="29.75" style="314" customWidth="1"/>
    <col min="1286" max="1286" width="17" style="314" customWidth="1"/>
    <col min="1287" max="1287" width="37" style="314" customWidth="1"/>
    <col min="1288" max="1288" width="17.375" style="314" customWidth="1"/>
    <col min="1289" max="1538" width="9" style="314" customWidth="1"/>
    <col min="1539" max="1539" width="29.625" style="314" customWidth="1"/>
    <col min="1540" max="1540" width="12.75" style="314"/>
    <col min="1541" max="1541" width="29.75" style="314" customWidth="1"/>
    <col min="1542" max="1542" width="17" style="314" customWidth="1"/>
    <col min="1543" max="1543" width="37" style="314" customWidth="1"/>
    <col min="1544" max="1544" width="17.375" style="314" customWidth="1"/>
    <col min="1545" max="1794" width="9" style="314" customWidth="1"/>
    <col min="1795" max="1795" width="29.625" style="314" customWidth="1"/>
    <col min="1796" max="1796" width="12.75" style="314"/>
    <col min="1797" max="1797" width="29.75" style="314" customWidth="1"/>
    <col min="1798" max="1798" width="17" style="314" customWidth="1"/>
    <col min="1799" max="1799" width="37" style="314" customWidth="1"/>
    <col min="1800" max="1800" width="17.375" style="314" customWidth="1"/>
    <col min="1801" max="2050" width="9" style="314" customWidth="1"/>
    <col min="2051" max="2051" width="29.625" style="314" customWidth="1"/>
    <col min="2052" max="2052" width="12.75" style="314"/>
    <col min="2053" max="2053" width="29.75" style="314" customWidth="1"/>
    <col min="2054" max="2054" width="17" style="314" customWidth="1"/>
    <col min="2055" max="2055" width="37" style="314" customWidth="1"/>
    <col min="2056" max="2056" width="17.375" style="314" customWidth="1"/>
    <col min="2057" max="2306" width="9" style="314" customWidth="1"/>
    <col min="2307" max="2307" width="29.625" style="314" customWidth="1"/>
    <col min="2308" max="2308" width="12.75" style="314"/>
    <col min="2309" max="2309" width="29.75" style="314" customWidth="1"/>
    <col min="2310" max="2310" width="17" style="314" customWidth="1"/>
    <col min="2311" max="2311" width="37" style="314" customWidth="1"/>
    <col min="2312" max="2312" width="17.375" style="314" customWidth="1"/>
    <col min="2313" max="2562" width="9" style="314" customWidth="1"/>
    <col min="2563" max="2563" width="29.625" style="314" customWidth="1"/>
    <col min="2564" max="2564" width="12.75" style="314"/>
    <col min="2565" max="2565" width="29.75" style="314" customWidth="1"/>
    <col min="2566" max="2566" width="17" style="314" customWidth="1"/>
    <col min="2567" max="2567" width="37" style="314" customWidth="1"/>
    <col min="2568" max="2568" width="17.375" style="314" customWidth="1"/>
    <col min="2569" max="2818" width="9" style="314" customWidth="1"/>
    <col min="2819" max="2819" width="29.625" style="314" customWidth="1"/>
    <col min="2820" max="2820" width="12.75" style="314"/>
    <col min="2821" max="2821" width="29.75" style="314" customWidth="1"/>
    <col min="2822" max="2822" width="17" style="314" customWidth="1"/>
    <col min="2823" max="2823" width="37" style="314" customWidth="1"/>
    <col min="2824" max="2824" width="17.375" style="314" customWidth="1"/>
    <col min="2825" max="3074" width="9" style="314" customWidth="1"/>
    <col min="3075" max="3075" width="29.625" style="314" customWidth="1"/>
    <col min="3076" max="3076" width="12.75" style="314"/>
    <col min="3077" max="3077" width="29.75" style="314" customWidth="1"/>
    <col min="3078" max="3078" width="17" style="314" customWidth="1"/>
    <col min="3079" max="3079" width="37" style="314" customWidth="1"/>
    <col min="3080" max="3080" width="17.375" style="314" customWidth="1"/>
    <col min="3081" max="3330" width="9" style="314" customWidth="1"/>
    <col min="3331" max="3331" width="29.625" style="314" customWidth="1"/>
    <col min="3332" max="3332" width="12.75" style="314"/>
    <col min="3333" max="3333" width="29.75" style="314" customWidth="1"/>
    <col min="3334" max="3334" width="17" style="314" customWidth="1"/>
    <col min="3335" max="3335" width="37" style="314" customWidth="1"/>
    <col min="3336" max="3336" width="17.375" style="314" customWidth="1"/>
    <col min="3337" max="3586" width="9" style="314" customWidth="1"/>
    <col min="3587" max="3587" width="29.625" style="314" customWidth="1"/>
    <col min="3588" max="3588" width="12.75" style="314"/>
    <col min="3589" max="3589" width="29.75" style="314" customWidth="1"/>
    <col min="3590" max="3590" width="17" style="314" customWidth="1"/>
    <col min="3591" max="3591" width="37" style="314" customWidth="1"/>
    <col min="3592" max="3592" width="17.375" style="314" customWidth="1"/>
    <col min="3593" max="3842" width="9" style="314" customWidth="1"/>
    <col min="3843" max="3843" width="29.625" style="314" customWidth="1"/>
    <col min="3844" max="3844" width="12.75" style="314"/>
    <col min="3845" max="3845" width="29.75" style="314" customWidth="1"/>
    <col min="3846" max="3846" width="17" style="314" customWidth="1"/>
    <col min="3847" max="3847" width="37" style="314" customWidth="1"/>
    <col min="3848" max="3848" width="17.375" style="314" customWidth="1"/>
    <col min="3849" max="4098" width="9" style="314" customWidth="1"/>
    <col min="4099" max="4099" width="29.625" style="314" customWidth="1"/>
    <col min="4100" max="4100" width="12.75" style="314"/>
    <col min="4101" max="4101" width="29.75" style="314" customWidth="1"/>
    <col min="4102" max="4102" width="17" style="314" customWidth="1"/>
    <col min="4103" max="4103" width="37" style="314" customWidth="1"/>
    <col min="4104" max="4104" width="17.375" style="314" customWidth="1"/>
    <col min="4105" max="4354" width="9" style="314" customWidth="1"/>
    <col min="4355" max="4355" width="29.625" style="314" customWidth="1"/>
    <col min="4356" max="4356" width="12.75" style="314"/>
    <col min="4357" max="4357" width="29.75" style="314" customWidth="1"/>
    <col min="4358" max="4358" width="17" style="314" customWidth="1"/>
    <col min="4359" max="4359" width="37" style="314" customWidth="1"/>
    <col min="4360" max="4360" width="17.375" style="314" customWidth="1"/>
    <col min="4361" max="4610" width="9" style="314" customWidth="1"/>
    <col min="4611" max="4611" width="29.625" style="314" customWidth="1"/>
    <col min="4612" max="4612" width="12.75" style="314"/>
    <col min="4613" max="4613" width="29.75" style="314" customWidth="1"/>
    <col min="4614" max="4614" width="17" style="314" customWidth="1"/>
    <col min="4615" max="4615" width="37" style="314" customWidth="1"/>
    <col min="4616" max="4616" width="17.375" style="314" customWidth="1"/>
    <col min="4617" max="4866" width="9" style="314" customWidth="1"/>
    <col min="4867" max="4867" width="29.625" style="314" customWidth="1"/>
    <col min="4868" max="4868" width="12.75" style="314"/>
    <col min="4869" max="4869" width="29.75" style="314" customWidth="1"/>
    <col min="4870" max="4870" width="17" style="314" customWidth="1"/>
    <col min="4871" max="4871" width="37" style="314" customWidth="1"/>
    <col min="4872" max="4872" width="17.375" style="314" customWidth="1"/>
    <col min="4873" max="5122" width="9" style="314" customWidth="1"/>
    <col min="5123" max="5123" width="29.625" style="314" customWidth="1"/>
    <col min="5124" max="5124" width="12.75" style="314"/>
    <col min="5125" max="5125" width="29.75" style="314" customWidth="1"/>
    <col min="5126" max="5126" width="17" style="314" customWidth="1"/>
    <col min="5127" max="5127" width="37" style="314" customWidth="1"/>
    <col min="5128" max="5128" width="17.375" style="314" customWidth="1"/>
    <col min="5129" max="5378" width="9" style="314" customWidth="1"/>
    <col min="5379" max="5379" width="29.625" style="314" customWidth="1"/>
    <col min="5380" max="5380" width="12.75" style="314"/>
    <col min="5381" max="5381" width="29.75" style="314" customWidth="1"/>
    <col min="5382" max="5382" width="17" style="314" customWidth="1"/>
    <col min="5383" max="5383" width="37" style="314" customWidth="1"/>
    <col min="5384" max="5384" width="17.375" style="314" customWidth="1"/>
    <col min="5385" max="5634" width="9" style="314" customWidth="1"/>
    <col min="5635" max="5635" width="29.625" style="314" customWidth="1"/>
    <col min="5636" max="5636" width="12.75" style="314"/>
    <col min="5637" max="5637" width="29.75" style="314" customWidth="1"/>
    <col min="5638" max="5638" width="17" style="314" customWidth="1"/>
    <col min="5639" max="5639" width="37" style="314" customWidth="1"/>
    <col min="5640" max="5640" width="17.375" style="314" customWidth="1"/>
    <col min="5641" max="5890" width="9" style="314" customWidth="1"/>
    <col min="5891" max="5891" width="29.625" style="314" customWidth="1"/>
    <col min="5892" max="5892" width="12.75" style="314"/>
    <col min="5893" max="5893" width="29.75" style="314" customWidth="1"/>
    <col min="5894" max="5894" width="17" style="314" customWidth="1"/>
    <col min="5895" max="5895" width="37" style="314" customWidth="1"/>
    <col min="5896" max="5896" width="17.375" style="314" customWidth="1"/>
    <col min="5897" max="6146" width="9" style="314" customWidth="1"/>
    <col min="6147" max="6147" width="29.625" style="314" customWidth="1"/>
    <col min="6148" max="6148" width="12.75" style="314"/>
    <col min="6149" max="6149" width="29.75" style="314" customWidth="1"/>
    <col min="6150" max="6150" width="17" style="314" customWidth="1"/>
    <col min="6151" max="6151" width="37" style="314" customWidth="1"/>
    <col min="6152" max="6152" width="17.375" style="314" customWidth="1"/>
    <col min="6153" max="6402" width="9" style="314" customWidth="1"/>
    <col min="6403" max="6403" width="29.625" style="314" customWidth="1"/>
    <col min="6404" max="6404" width="12.75" style="314"/>
    <col min="6405" max="6405" width="29.75" style="314" customWidth="1"/>
    <col min="6406" max="6406" width="17" style="314" customWidth="1"/>
    <col min="6407" max="6407" width="37" style="314" customWidth="1"/>
    <col min="6408" max="6408" width="17.375" style="314" customWidth="1"/>
    <col min="6409" max="6658" width="9" style="314" customWidth="1"/>
    <col min="6659" max="6659" width="29.625" style="314" customWidth="1"/>
    <col min="6660" max="6660" width="12.75" style="314"/>
    <col min="6661" max="6661" width="29.75" style="314" customWidth="1"/>
    <col min="6662" max="6662" width="17" style="314" customWidth="1"/>
    <col min="6663" max="6663" width="37" style="314" customWidth="1"/>
    <col min="6664" max="6664" width="17.375" style="314" customWidth="1"/>
    <col min="6665" max="6914" width="9" style="314" customWidth="1"/>
    <col min="6915" max="6915" width="29.625" style="314" customWidth="1"/>
    <col min="6916" max="6916" width="12.75" style="314"/>
    <col min="6917" max="6917" width="29.75" style="314" customWidth="1"/>
    <col min="6918" max="6918" width="17" style="314" customWidth="1"/>
    <col min="6919" max="6919" width="37" style="314" customWidth="1"/>
    <col min="6920" max="6920" width="17.375" style="314" customWidth="1"/>
    <col min="6921" max="7170" width="9" style="314" customWidth="1"/>
    <col min="7171" max="7171" width="29.625" style="314" customWidth="1"/>
    <col min="7172" max="7172" width="12.75" style="314"/>
    <col min="7173" max="7173" width="29.75" style="314" customWidth="1"/>
    <col min="7174" max="7174" width="17" style="314" customWidth="1"/>
    <col min="7175" max="7175" width="37" style="314" customWidth="1"/>
    <col min="7176" max="7176" width="17.375" style="314" customWidth="1"/>
    <col min="7177" max="7426" width="9" style="314" customWidth="1"/>
    <col min="7427" max="7427" width="29.625" style="314" customWidth="1"/>
    <col min="7428" max="7428" width="12.75" style="314"/>
    <col min="7429" max="7429" width="29.75" style="314" customWidth="1"/>
    <col min="7430" max="7430" width="17" style="314" customWidth="1"/>
    <col min="7431" max="7431" width="37" style="314" customWidth="1"/>
    <col min="7432" max="7432" width="17.375" style="314" customWidth="1"/>
    <col min="7433" max="7682" width="9" style="314" customWidth="1"/>
    <col min="7683" max="7683" width="29.625" style="314" customWidth="1"/>
    <col min="7684" max="7684" width="12.75" style="314"/>
    <col min="7685" max="7685" width="29.75" style="314" customWidth="1"/>
    <col min="7686" max="7686" width="17" style="314" customWidth="1"/>
    <col min="7687" max="7687" width="37" style="314" customWidth="1"/>
    <col min="7688" max="7688" width="17.375" style="314" customWidth="1"/>
    <col min="7689" max="7938" width="9" style="314" customWidth="1"/>
    <col min="7939" max="7939" width="29.625" style="314" customWidth="1"/>
    <col min="7940" max="7940" width="12.75" style="314"/>
    <col min="7941" max="7941" width="29.75" style="314" customWidth="1"/>
    <col min="7942" max="7942" width="17" style="314" customWidth="1"/>
    <col min="7943" max="7943" width="37" style="314" customWidth="1"/>
    <col min="7944" max="7944" width="17.375" style="314" customWidth="1"/>
    <col min="7945" max="8194" width="9" style="314" customWidth="1"/>
    <col min="8195" max="8195" width="29.625" style="314" customWidth="1"/>
    <col min="8196" max="8196" width="12.75" style="314"/>
    <col min="8197" max="8197" width="29.75" style="314" customWidth="1"/>
    <col min="8198" max="8198" width="17" style="314" customWidth="1"/>
    <col min="8199" max="8199" width="37" style="314" customWidth="1"/>
    <col min="8200" max="8200" width="17.375" style="314" customWidth="1"/>
    <col min="8201" max="8450" width="9" style="314" customWidth="1"/>
    <col min="8451" max="8451" width="29.625" style="314" customWidth="1"/>
    <col min="8452" max="8452" width="12.75" style="314"/>
    <col min="8453" max="8453" width="29.75" style="314" customWidth="1"/>
    <col min="8454" max="8454" width="17" style="314" customWidth="1"/>
    <col min="8455" max="8455" width="37" style="314" customWidth="1"/>
    <col min="8456" max="8456" width="17.375" style="314" customWidth="1"/>
    <col min="8457" max="8706" width="9" style="314" customWidth="1"/>
    <col min="8707" max="8707" width="29.625" style="314" customWidth="1"/>
    <col min="8708" max="8708" width="12.75" style="314"/>
    <col min="8709" max="8709" width="29.75" style="314" customWidth="1"/>
    <col min="8710" max="8710" width="17" style="314" customWidth="1"/>
    <col min="8711" max="8711" width="37" style="314" customWidth="1"/>
    <col min="8712" max="8712" width="17.375" style="314" customWidth="1"/>
    <col min="8713" max="8962" width="9" style="314" customWidth="1"/>
    <col min="8963" max="8963" width="29.625" style="314" customWidth="1"/>
    <col min="8964" max="8964" width="12.75" style="314"/>
    <col min="8965" max="8965" width="29.75" style="314" customWidth="1"/>
    <col min="8966" max="8966" width="17" style="314" customWidth="1"/>
    <col min="8967" max="8967" width="37" style="314" customWidth="1"/>
    <col min="8968" max="8968" width="17.375" style="314" customWidth="1"/>
    <col min="8969" max="9218" width="9" style="314" customWidth="1"/>
    <col min="9219" max="9219" width="29.625" style="314" customWidth="1"/>
    <col min="9220" max="9220" width="12.75" style="314"/>
    <col min="9221" max="9221" width="29.75" style="314" customWidth="1"/>
    <col min="9222" max="9222" width="17" style="314" customWidth="1"/>
    <col min="9223" max="9223" width="37" style="314" customWidth="1"/>
    <col min="9224" max="9224" width="17.375" style="314" customWidth="1"/>
    <col min="9225" max="9474" width="9" style="314" customWidth="1"/>
    <col min="9475" max="9475" width="29.625" style="314" customWidth="1"/>
    <col min="9476" max="9476" width="12.75" style="314"/>
    <col min="9477" max="9477" width="29.75" style="314" customWidth="1"/>
    <col min="9478" max="9478" width="17" style="314" customWidth="1"/>
    <col min="9479" max="9479" width="37" style="314" customWidth="1"/>
    <col min="9480" max="9480" width="17.375" style="314" customWidth="1"/>
    <col min="9481" max="9730" width="9" style="314" customWidth="1"/>
    <col min="9731" max="9731" width="29.625" style="314" customWidth="1"/>
    <col min="9732" max="9732" width="12.75" style="314"/>
    <col min="9733" max="9733" width="29.75" style="314" customWidth="1"/>
    <col min="9734" max="9734" width="17" style="314" customWidth="1"/>
    <col min="9735" max="9735" width="37" style="314" customWidth="1"/>
    <col min="9736" max="9736" width="17.375" style="314" customWidth="1"/>
    <col min="9737" max="9986" width="9" style="314" customWidth="1"/>
    <col min="9987" max="9987" width="29.625" style="314" customWidth="1"/>
    <col min="9988" max="9988" width="12.75" style="314"/>
    <col min="9989" max="9989" width="29.75" style="314" customWidth="1"/>
    <col min="9990" max="9990" width="17" style="314" customWidth="1"/>
    <col min="9991" max="9991" width="37" style="314" customWidth="1"/>
    <col min="9992" max="9992" width="17.375" style="314" customWidth="1"/>
    <col min="9993" max="10242" width="9" style="314" customWidth="1"/>
    <col min="10243" max="10243" width="29.625" style="314" customWidth="1"/>
    <col min="10244" max="10244" width="12.75" style="314"/>
    <col min="10245" max="10245" width="29.75" style="314" customWidth="1"/>
    <col min="10246" max="10246" width="17" style="314" customWidth="1"/>
    <col min="10247" max="10247" width="37" style="314" customWidth="1"/>
    <col min="10248" max="10248" width="17.375" style="314" customWidth="1"/>
    <col min="10249" max="10498" width="9" style="314" customWidth="1"/>
    <col min="10499" max="10499" width="29.625" style="314" customWidth="1"/>
    <col min="10500" max="10500" width="12.75" style="314"/>
    <col min="10501" max="10501" width="29.75" style="314" customWidth="1"/>
    <col min="10502" max="10502" width="17" style="314" customWidth="1"/>
    <col min="10503" max="10503" width="37" style="314" customWidth="1"/>
    <col min="10504" max="10504" width="17.375" style="314" customWidth="1"/>
    <col min="10505" max="10754" width="9" style="314" customWidth="1"/>
    <col min="10755" max="10755" width="29.625" style="314" customWidth="1"/>
    <col min="10756" max="10756" width="12.75" style="314"/>
    <col min="10757" max="10757" width="29.75" style="314" customWidth="1"/>
    <col min="10758" max="10758" width="17" style="314" customWidth="1"/>
    <col min="10759" max="10759" width="37" style="314" customWidth="1"/>
    <col min="10760" max="10760" width="17.375" style="314" customWidth="1"/>
    <col min="10761" max="11010" width="9" style="314" customWidth="1"/>
    <col min="11011" max="11011" width="29.625" style="314" customWidth="1"/>
    <col min="11012" max="11012" width="12.75" style="314"/>
    <col min="11013" max="11013" width="29.75" style="314" customWidth="1"/>
    <col min="11014" max="11014" width="17" style="314" customWidth="1"/>
    <col min="11015" max="11015" width="37" style="314" customWidth="1"/>
    <col min="11016" max="11016" width="17.375" style="314" customWidth="1"/>
    <col min="11017" max="11266" width="9" style="314" customWidth="1"/>
    <col min="11267" max="11267" width="29.625" style="314" customWidth="1"/>
    <col min="11268" max="11268" width="12.75" style="314"/>
    <col min="11269" max="11269" width="29.75" style="314" customWidth="1"/>
    <col min="11270" max="11270" width="17" style="314" customWidth="1"/>
    <col min="11271" max="11271" width="37" style="314" customWidth="1"/>
    <col min="11272" max="11272" width="17.375" style="314" customWidth="1"/>
    <col min="11273" max="11522" width="9" style="314" customWidth="1"/>
    <col min="11523" max="11523" width="29.625" style="314" customWidth="1"/>
    <col min="11524" max="11524" width="12.75" style="314"/>
    <col min="11525" max="11525" width="29.75" style="314" customWidth="1"/>
    <col min="11526" max="11526" width="17" style="314" customWidth="1"/>
    <col min="11527" max="11527" width="37" style="314" customWidth="1"/>
    <col min="11528" max="11528" width="17.375" style="314" customWidth="1"/>
    <col min="11529" max="11778" width="9" style="314" customWidth="1"/>
    <col min="11779" max="11779" width="29.625" style="314" customWidth="1"/>
    <col min="11780" max="11780" width="12.75" style="314"/>
    <col min="11781" max="11781" width="29.75" style="314" customWidth="1"/>
    <col min="11782" max="11782" width="17" style="314" customWidth="1"/>
    <col min="11783" max="11783" width="37" style="314" customWidth="1"/>
    <col min="11784" max="11784" width="17.375" style="314" customWidth="1"/>
    <col min="11785" max="12034" width="9" style="314" customWidth="1"/>
    <col min="12035" max="12035" width="29.625" style="314" customWidth="1"/>
    <col min="12036" max="12036" width="12.75" style="314"/>
    <col min="12037" max="12037" width="29.75" style="314" customWidth="1"/>
    <col min="12038" max="12038" width="17" style="314" customWidth="1"/>
    <col min="12039" max="12039" width="37" style="314" customWidth="1"/>
    <col min="12040" max="12040" width="17.375" style="314" customWidth="1"/>
    <col min="12041" max="12290" width="9" style="314" customWidth="1"/>
    <col min="12291" max="12291" width="29.625" style="314" customWidth="1"/>
    <col min="12292" max="12292" width="12.75" style="314"/>
    <col min="12293" max="12293" width="29.75" style="314" customWidth="1"/>
    <col min="12294" max="12294" width="17" style="314" customWidth="1"/>
    <col min="12295" max="12295" width="37" style="314" customWidth="1"/>
    <col min="12296" max="12296" width="17.375" style="314" customWidth="1"/>
    <col min="12297" max="12546" width="9" style="314" customWidth="1"/>
    <col min="12547" max="12547" width="29.625" style="314" customWidth="1"/>
    <col min="12548" max="12548" width="12.75" style="314"/>
    <col min="12549" max="12549" width="29.75" style="314" customWidth="1"/>
    <col min="12550" max="12550" width="17" style="314" customWidth="1"/>
    <col min="12551" max="12551" width="37" style="314" customWidth="1"/>
    <col min="12552" max="12552" width="17.375" style="314" customWidth="1"/>
    <col min="12553" max="12802" width="9" style="314" customWidth="1"/>
    <col min="12803" max="12803" width="29.625" style="314" customWidth="1"/>
    <col min="12804" max="12804" width="12.75" style="314"/>
    <col min="12805" max="12805" width="29.75" style="314" customWidth="1"/>
    <col min="12806" max="12806" width="17" style="314" customWidth="1"/>
    <col min="12807" max="12807" width="37" style="314" customWidth="1"/>
    <col min="12808" max="12808" width="17.375" style="314" customWidth="1"/>
    <col min="12809" max="13058" width="9" style="314" customWidth="1"/>
    <col min="13059" max="13059" width="29.625" style="314" customWidth="1"/>
    <col min="13060" max="13060" width="12.75" style="314"/>
    <col min="13061" max="13061" width="29.75" style="314" customWidth="1"/>
    <col min="13062" max="13062" width="17" style="314" customWidth="1"/>
    <col min="13063" max="13063" width="37" style="314" customWidth="1"/>
    <col min="13064" max="13064" width="17.375" style="314" customWidth="1"/>
    <col min="13065" max="13314" width="9" style="314" customWidth="1"/>
    <col min="13315" max="13315" width="29.625" style="314" customWidth="1"/>
    <col min="13316" max="13316" width="12.75" style="314"/>
    <col min="13317" max="13317" width="29.75" style="314" customWidth="1"/>
    <col min="13318" max="13318" width="17" style="314" customWidth="1"/>
    <col min="13319" max="13319" width="37" style="314" customWidth="1"/>
    <col min="13320" max="13320" width="17.375" style="314" customWidth="1"/>
    <col min="13321" max="13570" width="9" style="314" customWidth="1"/>
    <col min="13571" max="13571" width="29.625" style="314" customWidth="1"/>
    <col min="13572" max="13572" width="12.75" style="314"/>
    <col min="13573" max="13573" width="29.75" style="314" customWidth="1"/>
    <col min="13574" max="13574" width="17" style="314" customWidth="1"/>
    <col min="13575" max="13575" width="37" style="314" customWidth="1"/>
    <col min="13576" max="13576" width="17.375" style="314" customWidth="1"/>
    <col min="13577" max="13826" width="9" style="314" customWidth="1"/>
    <col min="13827" max="13827" width="29.625" style="314" customWidth="1"/>
    <col min="13828" max="13828" width="12.75" style="314"/>
    <col min="13829" max="13829" width="29.75" style="314" customWidth="1"/>
    <col min="13830" max="13830" width="17" style="314" customWidth="1"/>
    <col min="13831" max="13831" width="37" style="314" customWidth="1"/>
    <col min="13832" max="13832" width="17.375" style="314" customWidth="1"/>
    <col min="13833" max="14082" width="9" style="314" customWidth="1"/>
    <col min="14083" max="14083" width="29.625" style="314" customWidth="1"/>
    <col min="14084" max="14084" width="12.75" style="314"/>
    <col min="14085" max="14085" width="29.75" style="314" customWidth="1"/>
    <col min="14086" max="14086" width="17" style="314" customWidth="1"/>
    <col min="14087" max="14087" width="37" style="314" customWidth="1"/>
    <col min="14088" max="14088" width="17.375" style="314" customWidth="1"/>
    <col min="14089" max="14338" width="9" style="314" customWidth="1"/>
    <col min="14339" max="14339" width="29.625" style="314" customWidth="1"/>
    <col min="14340" max="14340" width="12.75" style="314"/>
    <col min="14341" max="14341" width="29.75" style="314" customWidth="1"/>
    <col min="14342" max="14342" width="17" style="314" customWidth="1"/>
    <col min="14343" max="14343" width="37" style="314" customWidth="1"/>
    <col min="14344" max="14344" width="17.375" style="314" customWidth="1"/>
    <col min="14345" max="14594" width="9" style="314" customWidth="1"/>
    <col min="14595" max="14595" width="29.625" style="314" customWidth="1"/>
    <col min="14596" max="14596" width="12.75" style="314"/>
    <col min="14597" max="14597" width="29.75" style="314" customWidth="1"/>
    <col min="14598" max="14598" width="17" style="314" customWidth="1"/>
    <col min="14599" max="14599" width="37" style="314" customWidth="1"/>
    <col min="14600" max="14600" width="17.375" style="314" customWidth="1"/>
    <col min="14601" max="14850" width="9" style="314" customWidth="1"/>
    <col min="14851" max="14851" width="29.625" style="314" customWidth="1"/>
    <col min="14852" max="14852" width="12.75" style="314"/>
    <col min="14853" max="14853" width="29.75" style="314" customWidth="1"/>
    <col min="14854" max="14854" width="17" style="314" customWidth="1"/>
    <col min="14855" max="14855" width="37" style="314" customWidth="1"/>
    <col min="14856" max="14856" width="17.375" style="314" customWidth="1"/>
    <col min="14857" max="15106" width="9" style="314" customWidth="1"/>
    <col min="15107" max="15107" width="29.625" style="314" customWidth="1"/>
    <col min="15108" max="15108" width="12.75" style="314"/>
    <col min="15109" max="15109" width="29.75" style="314" customWidth="1"/>
    <col min="15110" max="15110" width="17" style="314" customWidth="1"/>
    <col min="15111" max="15111" width="37" style="314" customWidth="1"/>
    <col min="15112" max="15112" width="17.375" style="314" customWidth="1"/>
    <col min="15113" max="15362" width="9" style="314" customWidth="1"/>
    <col min="15363" max="15363" width="29.625" style="314" customWidth="1"/>
    <col min="15364" max="15364" width="12.75" style="314"/>
    <col min="15365" max="15365" width="29.75" style="314" customWidth="1"/>
    <col min="15366" max="15366" width="17" style="314" customWidth="1"/>
    <col min="15367" max="15367" width="37" style="314" customWidth="1"/>
    <col min="15368" max="15368" width="17.375" style="314" customWidth="1"/>
    <col min="15369" max="15618" width="9" style="314" customWidth="1"/>
    <col min="15619" max="15619" width="29.625" style="314" customWidth="1"/>
    <col min="15620" max="15620" width="12.75" style="314"/>
    <col min="15621" max="15621" width="29.75" style="314" customWidth="1"/>
    <col min="15622" max="15622" width="17" style="314" customWidth="1"/>
    <col min="15623" max="15623" width="37" style="314" customWidth="1"/>
    <col min="15624" max="15624" width="17.375" style="314" customWidth="1"/>
    <col min="15625" max="15874" width="9" style="314" customWidth="1"/>
    <col min="15875" max="15875" width="29.625" style="314" customWidth="1"/>
    <col min="15876" max="15876" width="12.75" style="314"/>
    <col min="15877" max="15877" width="29.75" style="314" customWidth="1"/>
    <col min="15878" max="15878" width="17" style="314" customWidth="1"/>
    <col min="15879" max="15879" width="37" style="314" customWidth="1"/>
    <col min="15880" max="15880" width="17.375" style="314" customWidth="1"/>
    <col min="15881" max="16130" width="9" style="314" customWidth="1"/>
    <col min="16131" max="16131" width="29.625" style="314" customWidth="1"/>
    <col min="16132" max="16132" width="12.75" style="314"/>
    <col min="16133" max="16133" width="29.75" style="314" customWidth="1"/>
    <col min="16134" max="16134" width="17" style="314" customWidth="1"/>
    <col min="16135" max="16135" width="37" style="314" customWidth="1"/>
    <col min="16136" max="16136" width="17.375" style="314" customWidth="1"/>
    <col min="16137" max="16384" width="9" style="314" customWidth="1"/>
  </cols>
  <sheetData>
    <row r="1" ht="18.75" customHeight="1" spans="1:11">
      <c r="A1" s="91" t="s">
        <v>284</v>
      </c>
      <c r="B1" s="91"/>
      <c r="C1" s="91"/>
      <c r="D1" s="91"/>
      <c r="E1" s="91"/>
      <c r="F1" s="91"/>
      <c r="G1" s="91"/>
      <c r="H1" s="316"/>
      <c r="I1" s="316"/>
      <c r="J1" s="316"/>
      <c r="K1" s="316"/>
    </row>
    <row r="2" ht="27.6" customHeight="1" spans="1:12">
      <c r="A2" s="65" t="s">
        <v>285</v>
      </c>
      <c r="B2" s="65"/>
      <c r="C2" s="65"/>
      <c r="D2" s="65"/>
      <c r="E2" s="65"/>
      <c r="F2" s="65"/>
      <c r="G2" s="65"/>
      <c r="H2" s="65"/>
      <c r="I2" s="65"/>
      <c r="J2" s="65"/>
      <c r="K2" s="65"/>
      <c r="L2" s="65"/>
    </row>
    <row r="3" ht="23.25" customHeight="1" spans="1:12">
      <c r="A3" s="317"/>
      <c r="B3" s="317"/>
      <c r="C3" s="317"/>
      <c r="D3" s="317"/>
      <c r="E3" s="317"/>
      <c r="F3" s="317"/>
      <c r="G3" s="317"/>
      <c r="H3" s="318" t="s">
        <v>2</v>
      </c>
      <c r="I3" s="318"/>
      <c r="J3" s="318"/>
      <c r="K3" s="318"/>
      <c r="L3" s="318"/>
    </row>
    <row r="4" s="313" customFormat="1" ht="54" spans="1:12">
      <c r="A4" s="296" t="s">
        <v>3</v>
      </c>
      <c r="B4" s="297" t="s">
        <v>222</v>
      </c>
      <c r="C4" s="297" t="s">
        <v>48</v>
      </c>
      <c r="D4" s="297" t="s">
        <v>4</v>
      </c>
      <c r="E4" s="297" t="s">
        <v>49</v>
      </c>
      <c r="F4" s="298" t="s">
        <v>50</v>
      </c>
      <c r="G4" s="69" t="s">
        <v>286</v>
      </c>
      <c r="H4" s="297" t="s">
        <v>222</v>
      </c>
      <c r="I4" s="297" t="s">
        <v>48</v>
      </c>
      <c r="J4" s="297" t="s">
        <v>4</v>
      </c>
      <c r="K4" s="297" t="s">
        <v>49</v>
      </c>
      <c r="L4" s="298" t="s">
        <v>50</v>
      </c>
    </row>
    <row r="5" s="313" customFormat="1" ht="24" customHeight="1" spans="1:12">
      <c r="A5" s="296" t="s">
        <v>52</v>
      </c>
      <c r="B5" s="319"/>
      <c r="C5" s="319"/>
      <c r="D5" s="319"/>
      <c r="E5" s="320"/>
      <c r="F5" s="320"/>
      <c r="G5" s="69" t="s">
        <v>52</v>
      </c>
      <c r="H5" s="319"/>
      <c r="I5" s="319"/>
      <c r="J5" s="319"/>
      <c r="K5" s="320"/>
      <c r="L5" s="320"/>
    </row>
    <row r="6" s="313" customFormat="1" ht="24" customHeight="1" spans="1:12">
      <c r="A6" s="100" t="s">
        <v>53</v>
      </c>
      <c r="B6" s="319"/>
      <c r="C6" s="319"/>
      <c r="D6" s="319"/>
      <c r="E6" s="320"/>
      <c r="F6" s="320"/>
      <c r="G6" s="101" t="s">
        <v>54</v>
      </c>
      <c r="H6" s="319"/>
      <c r="I6" s="319"/>
      <c r="J6" s="319"/>
      <c r="K6" s="320"/>
      <c r="L6" s="320"/>
    </row>
    <row r="7" s="313" customFormat="1" ht="22.5" customHeight="1" spans="1:15">
      <c r="A7" s="321" t="s">
        <v>287</v>
      </c>
      <c r="B7" s="77"/>
      <c r="C7" s="77"/>
      <c r="D7" s="304"/>
      <c r="E7" s="322"/>
      <c r="F7" s="322"/>
      <c r="G7" s="321" t="s">
        <v>288</v>
      </c>
      <c r="H7" s="304"/>
      <c r="I7" s="304"/>
      <c r="J7" s="304"/>
      <c r="K7" s="320"/>
      <c r="L7" s="322"/>
      <c r="O7" s="339"/>
    </row>
    <row r="8" s="313" customFormat="1" ht="22.5" customHeight="1" spans="1:15">
      <c r="A8" s="321" t="s">
        <v>289</v>
      </c>
      <c r="B8" s="77"/>
      <c r="C8" s="304"/>
      <c r="D8" s="304"/>
      <c r="E8" s="304"/>
      <c r="F8" s="322"/>
      <c r="G8" s="323" t="s">
        <v>290</v>
      </c>
      <c r="H8" s="77"/>
      <c r="I8" s="77"/>
      <c r="J8" s="304"/>
      <c r="K8" s="320"/>
      <c r="L8" s="324"/>
      <c r="O8" s="339"/>
    </row>
    <row r="9" s="313" customFormat="1" ht="22.5" customHeight="1" spans="1:15">
      <c r="A9" s="321" t="s">
        <v>291</v>
      </c>
      <c r="B9" s="304"/>
      <c r="C9" s="304"/>
      <c r="D9" s="304"/>
      <c r="E9" s="304"/>
      <c r="F9" s="322"/>
      <c r="G9" s="323" t="s">
        <v>292</v>
      </c>
      <c r="H9" s="304"/>
      <c r="I9" s="304"/>
      <c r="J9" s="304"/>
      <c r="K9" s="304"/>
      <c r="L9" s="324"/>
      <c r="O9" s="339"/>
    </row>
    <row r="10" s="313" customFormat="1" ht="22.5" customHeight="1" spans="1:15">
      <c r="A10" s="324"/>
      <c r="B10" s="325"/>
      <c r="C10" s="325"/>
      <c r="D10" s="325"/>
      <c r="E10" s="325"/>
      <c r="F10" s="325"/>
      <c r="G10" s="323" t="s">
        <v>293</v>
      </c>
      <c r="H10" s="304"/>
      <c r="I10" s="304"/>
      <c r="J10" s="304"/>
      <c r="K10" s="304"/>
      <c r="L10" s="324"/>
      <c r="O10" s="339"/>
    </row>
    <row r="11" s="313" customFormat="1" ht="22.5" customHeight="1" spans="1:15">
      <c r="A11" s="324"/>
      <c r="B11" s="326"/>
      <c r="C11" s="326"/>
      <c r="D11" s="326"/>
      <c r="E11" s="326"/>
      <c r="F11" s="326"/>
      <c r="G11" s="323" t="s">
        <v>294</v>
      </c>
      <c r="H11" s="77"/>
      <c r="I11" s="304"/>
      <c r="J11" s="304"/>
      <c r="K11" s="304"/>
      <c r="L11" s="324"/>
      <c r="O11" s="339"/>
    </row>
    <row r="12" s="313" customFormat="1" ht="22.5" customHeight="1" spans="1:15">
      <c r="A12" s="327"/>
      <c r="B12" s="326"/>
      <c r="C12" s="326"/>
      <c r="D12" s="326"/>
      <c r="E12" s="326"/>
      <c r="F12" s="326"/>
      <c r="G12" s="321" t="s">
        <v>295</v>
      </c>
      <c r="H12" s="304"/>
      <c r="I12" s="304"/>
      <c r="J12" s="304"/>
      <c r="K12" s="304"/>
      <c r="L12" s="324"/>
      <c r="O12" s="339"/>
    </row>
    <row r="13" s="313" customFormat="1" ht="22.5" customHeight="1" spans="1:15">
      <c r="A13" s="327"/>
      <c r="B13" s="326"/>
      <c r="C13" s="326"/>
      <c r="D13" s="326"/>
      <c r="E13" s="326"/>
      <c r="F13" s="326"/>
      <c r="G13" s="104" t="s">
        <v>296</v>
      </c>
      <c r="H13" s="77"/>
      <c r="I13" s="304"/>
      <c r="J13" s="304"/>
      <c r="K13" s="304"/>
      <c r="L13" s="324"/>
      <c r="O13" s="339"/>
    </row>
    <row r="14" s="313" customFormat="1" ht="22.5" customHeight="1" spans="1:15">
      <c r="A14" s="328"/>
      <c r="B14" s="326"/>
      <c r="C14" s="326"/>
      <c r="D14" s="326"/>
      <c r="E14" s="326"/>
      <c r="F14" s="326"/>
      <c r="G14" s="323" t="s">
        <v>297</v>
      </c>
      <c r="H14" s="77"/>
      <c r="I14" s="304"/>
      <c r="J14" s="304"/>
      <c r="K14" s="304"/>
      <c r="L14" s="324"/>
      <c r="O14" s="339"/>
    </row>
    <row r="15" s="313" customFormat="1" ht="22.5" customHeight="1" spans="1:15">
      <c r="A15" s="328"/>
      <c r="B15" s="326"/>
      <c r="C15" s="326"/>
      <c r="D15" s="326"/>
      <c r="E15" s="326"/>
      <c r="F15" s="326"/>
      <c r="G15" s="321" t="s">
        <v>298</v>
      </c>
      <c r="H15" s="304"/>
      <c r="I15" s="304"/>
      <c r="J15" s="304"/>
      <c r="K15" s="304"/>
      <c r="L15" s="340"/>
      <c r="O15" s="339"/>
    </row>
    <row r="16" s="313" customFormat="1" ht="22.5" customHeight="1" spans="1:15">
      <c r="A16" s="328"/>
      <c r="B16" s="326"/>
      <c r="C16" s="326"/>
      <c r="D16" s="326"/>
      <c r="E16" s="326"/>
      <c r="F16" s="326"/>
      <c r="G16" s="323" t="s">
        <v>299</v>
      </c>
      <c r="H16" s="304"/>
      <c r="I16" s="304"/>
      <c r="J16" s="304"/>
      <c r="K16" s="304"/>
      <c r="L16" s="340"/>
      <c r="O16" s="339"/>
    </row>
    <row r="17" s="313" customFormat="1" ht="22.5" customHeight="1" spans="1:15">
      <c r="A17" s="328"/>
      <c r="B17" s="326"/>
      <c r="C17" s="326"/>
      <c r="D17" s="326"/>
      <c r="E17" s="326"/>
      <c r="F17" s="326"/>
      <c r="G17" s="321" t="s">
        <v>300</v>
      </c>
      <c r="H17" s="304"/>
      <c r="I17" s="304"/>
      <c r="J17" s="304"/>
      <c r="K17" s="304"/>
      <c r="L17" s="340"/>
      <c r="O17" s="339"/>
    </row>
    <row r="18" s="313" customFormat="1" ht="22.5" customHeight="1" spans="1:15">
      <c r="A18" s="329"/>
      <c r="B18" s="330"/>
      <c r="C18" s="330"/>
      <c r="D18" s="330"/>
      <c r="E18" s="330"/>
      <c r="F18" s="330"/>
      <c r="G18" s="323" t="s">
        <v>301</v>
      </c>
      <c r="H18" s="77"/>
      <c r="I18" s="304"/>
      <c r="J18" s="304"/>
      <c r="K18" s="304"/>
      <c r="L18" s="341"/>
      <c r="O18" s="339"/>
    </row>
    <row r="19" s="313" customFormat="1" ht="22.5" customHeight="1" spans="1:12">
      <c r="A19" s="329"/>
      <c r="B19" s="330"/>
      <c r="C19" s="330"/>
      <c r="D19" s="330"/>
      <c r="E19" s="330"/>
      <c r="F19" s="330"/>
      <c r="G19" s="324"/>
      <c r="H19" s="331"/>
      <c r="I19" s="331"/>
      <c r="J19" s="331"/>
      <c r="K19" s="331"/>
      <c r="L19" s="340"/>
    </row>
    <row r="20" s="313" customFormat="1" ht="22.5" customHeight="1" spans="1:12">
      <c r="A20" s="332" t="s">
        <v>87</v>
      </c>
      <c r="B20" s="319"/>
      <c r="C20" s="319"/>
      <c r="D20" s="319"/>
      <c r="E20" s="322"/>
      <c r="F20" s="322"/>
      <c r="G20" s="100" t="s">
        <v>88</v>
      </c>
      <c r="H20" s="319"/>
      <c r="I20" s="319"/>
      <c r="J20" s="319"/>
      <c r="K20" s="320"/>
      <c r="L20" s="320"/>
    </row>
    <row r="21" s="313" customFormat="1" ht="22.5" customHeight="1" spans="1:12">
      <c r="A21" s="333" t="s">
        <v>302</v>
      </c>
      <c r="B21" s="304"/>
      <c r="C21" s="304"/>
      <c r="D21" s="304"/>
      <c r="E21" s="322"/>
      <c r="F21" s="334"/>
      <c r="G21" s="335" t="s">
        <v>303</v>
      </c>
      <c r="H21" s="304"/>
      <c r="I21" s="304"/>
      <c r="J21" s="304"/>
      <c r="K21" s="320"/>
      <c r="L21" s="320"/>
    </row>
    <row r="22" s="313" customFormat="1" ht="22.5" customHeight="1" spans="1:12">
      <c r="A22" s="333" t="s">
        <v>304</v>
      </c>
      <c r="B22" s="304"/>
      <c r="C22" s="304"/>
      <c r="D22" s="304"/>
      <c r="E22" s="322"/>
      <c r="F22" s="322"/>
      <c r="G22" s="335" t="s">
        <v>305</v>
      </c>
      <c r="H22" s="304"/>
      <c r="I22" s="304"/>
      <c r="J22" s="304"/>
      <c r="K22" s="342"/>
      <c r="L22" s="320"/>
    </row>
    <row r="23" s="313" customFormat="1" ht="20.1" customHeight="1" spans="1:12">
      <c r="A23" s="336"/>
      <c r="B23" s="334"/>
      <c r="C23" s="334"/>
      <c r="D23" s="334"/>
      <c r="E23" s="334"/>
      <c r="F23" s="334"/>
      <c r="G23" s="335" t="s">
        <v>94</v>
      </c>
      <c r="H23" s="304"/>
      <c r="I23" s="304"/>
      <c r="J23" s="304"/>
      <c r="K23" s="320"/>
      <c r="L23" s="320"/>
    </row>
    <row r="24" ht="44.25" customHeight="1" spans="1:12">
      <c r="A24" s="337" t="s">
        <v>306</v>
      </c>
      <c r="B24" s="338"/>
      <c r="C24" s="338"/>
      <c r="D24" s="338"/>
      <c r="E24" s="338"/>
      <c r="F24" s="338"/>
      <c r="G24" s="338"/>
      <c r="H24" s="338"/>
      <c r="I24" s="338"/>
      <c r="J24" s="338"/>
      <c r="K24" s="338"/>
      <c r="L24" s="338"/>
    </row>
    <row r="25" ht="20.1" customHeight="1"/>
    <row r="26" ht="20.1" customHeight="1"/>
    <row r="27" ht="20.1" customHeight="1"/>
    <row r="28" ht="20.1" customHeight="1"/>
  </sheetData>
  <mergeCells count="4">
    <mergeCell ref="A1:G1"/>
    <mergeCell ref="A2:L2"/>
    <mergeCell ref="H3:L3"/>
    <mergeCell ref="A24:L24"/>
  </mergeCells>
  <printOptions horizontalCentered="1"/>
  <pageMargins left="0.15748031496063" right="0.15748031496063" top="0.511811023622047" bottom="0.31496062992126" header="0.31496062992126" footer="0.31496062992126"/>
  <pageSetup paperSize="9" scale="86" fitToHeight="0" orientation="landscape"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N36"/>
  <sheetViews>
    <sheetView showZeros="0" topLeftCell="A7" workbookViewId="0">
      <selection activeCell="J19" sqref="J19"/>
    </sheetView>
  </sheetViews>
  <sheetFormatPr defaultColWidth="9" defaultRowHeight="14.25"/>
  <cols>
    <col min="1" max="1" width="29.375" style="293" customWidth="1"/>
    <col min="2" max="2" width="8.75" style="294" customWidth="1"/>
    <col min="3" max="3" width="9.625" style="294" customWidth="1"/>
    <col min="4" max="4" width="10.375" style="294" customWidth="1"/>
    <col min="5" max="5" width="9.125" style="294" customWidth="1"/>
    <col min="6" max="6" width="11.625" style="294" customWidth="1"/>
    <col min="7" max="7" width="13.5" style="294" customWidth="1"/>
    <col min="8" max="8" width="35" style="294" customWidth="1"/>
    <col min="9" max="10" width="9.625" style="294" customWidth="1"/>
    <col min="11" max="11" width="9.75" style="294" customWidth="1"/>
    <col min="12" max="12" width="7.625" style="294" customWidth="1"/>
    <col min="13" max="13" width="11.625" style="294" customWidth="1"/>
    <col min="14" max="14" width="13.5" style="294" customWidth="1"/>
    <col min="15" max="257" width="9" style="294"/>
    <col min="258" max="258" width="36.75" style="294" customWidth="1"/>
    <col min="259" max="259" width="11.625" style="294" customWidth="1"/>
    <col min="260" max="260" width="8.125" style="294" customWidth="1"/>
    <col min="261" max="261" width="36.5" style="294" customWidth="1"/>
    <col min="262" max="262" width="10.75" style="294" customWidth="1"/>
    <col min="263" max="263" width="8.125" style="294" customWidth="1"/>
    <col min="264" max="264" width="9.125" style="294" customWidth="1"/>
    <col min="265" max="268" width="9" style="294" hidden="1" customWidth="1"/>
    <col min="269" max="513" width="9" style="294"/>
    <col min="514" max="514" width="36.75" style="294" customWidth="1"/>
    <col min="515" max="515" width="11.625" style="294" customWidth="1"/>
    <col min="516" max="516" width="8.125" style="294" customWidth="1"/>
    <col min="517" max="517" width="36.5" style="294" customWidth="1"/>
    <col min="518" max="518" width="10.75" style="294" customWidth="1"/>
    <col min="519" max="519" width="8.125" style="294" customWidth="1"/>
    <col min="520" max="520" width="9.125" style="294" customWidth="1"/>
    <col min="521" max="524" width="9" style="294" hidden="1" customWidth="1"/>
    <col min="525" max="769" width="9" style="294"/>
    <col min="770" max="770" width="36.75" style="294" customWidth="1"/>
    <col min="771" max="771" width="11.625" style="294" customWidth="1"/>
    <col min="772" max="772" width="8.125" style="294" customWidth="1"/>
    <col min="773" max="773" width="36.5" style="294" customWidth="1"/>
    <col min="774" max="774" width="10.75" style="294" customWidth="1"/>
    <col min="775" max="775" width="8.125" style="294" customWidth="1"/>
    <col min="776" max="776" width="9.125" style="294" customWidth="1"/>
    <col min="777" max="780" width="9" style="294" hidden="1" customWidth="1"/>
    <col min="781" max="982" width="9" style="294"/>
    <col min="983" max="983" width="36.75" style="294" customWidth="1"/>
    <col min="984" max="984" width="11.625" style="294" customWidth="1"/>
    <col min="985" max="985" width="8.125" style="294" customWidth="1"/>
    <col min="986" max="986" width="36.5" style="294" customWidth="1"/>
    <col min="987" max="987" width="10.75" style="294" customWidth="1"/>
    <col min="988" max="988" width="8.125" style="294" customWidth="1"/>
    <col min="989" max="989" width="9.125" style="294" customWidth="1"/>
    <col min="990" max="993" width="9" style="294" hidden="1" customWidth="1"/>
    <col min="994" max="1238" width="9" style="294"/>
    <col min="1239" max="1239" width="36.75" style="294" customWidth="1"/>
    <col min="1240" max="1240" width="11.625" style="294" customWidth="1"/>
    <col min="1241" max="1241" width="8.125" style="294" customWidth="1"/>
    <col min="1242" max="1242" width="36.5" style="294" customWidth="1"/>
    <col min="1243" max="1243" width="10.75" style="294" customWidth="1"/>
    <col min="1244" max="1244" width="8.125" style="294" customWidth="1"/>
    <col min="1245" max="1245" width="9.125" style="294" customWidth="1"/>
    <col min="1246" max="1249" width="9" style="294" hidden="1" customWidth="1"/>
    <col min="1250" max="1494" width="9" style="294"/>
    <col min="1495" max="1495" width="36.75" style="294" customWidth="1"/>
    <col min="1496" max="1496" width="11.625" style="294" customWidth="1"/>
    <col min="1497" max="1497" width="8.125" style="294" customWidth="1"/>
    <col min="1498" max="1498" width="36.5" style="294" customWidth="1"/>
    <col min="1499" max="1499" width="10.75" style="294" customWidth="1"/>
    <col min="1500" max="1500" width="8.125" style="294" customWidth="1"/>
    <col min="1501" max="1501" width="9.125" style="294" customWidth="1"/>
    <col min="1502" max="1505" width="9" style="294" hidden="1" customWidth="1"/>
    <col min="1506" max="1750" width="9" style="294"/>
    <col min="1751" max="1751" width="36.75" style="294" customWidth="1"/>
    <col min="1752" max="1752" width="11.625" style="294" customWidth="1"/>
    <col min="1753" max="1753" width="8.125" style="294" customWidth="1"/>
    <col min="1754" max="1754" width="36.5" style="294" customWidth="1"/>
    <col min="1755" max="1755" width="10.75" style="294" customWidth="1"/>
    <col min="1756" max="1756" width="8.125" style="294" customWidth="1"/>
    <col min="1757" max="1757" width="9.125" style="294" customWidth="1"/>
    <col min="1758" max="1761" width="9" style="294" hidden="1" customWidth="1"/>
    <col min="1762" max="2006" width="9" style="294"/>
    <col min="2007" max="2007" width="36.75" style="294" customWidth="1"/>
    <col min="2008" max="2008" width="11.625" style="294" customWidth="1"/>
    <col min="2009" max="2009" width="8.125" style="294" customWidth="1"/>
    <col min="2010" max="2010" width="36.5" style="294" customWidth="1"/>
    <col min="2011" max="2011" width="10.75" style="294" customWidth="1"/>
    <col min="2012" max="2012" width="8.125" style="294" customWidth="1"/>
    <col min="2013" max="2013" width="9.125" style="294" customWidth="1"/>
    <col min="2014" max="2017" width="9" style="294" hidden="1" customWidth="1"/>
    <col min="2018" max="2262" width="9" style="294"/>
    <col min="2263" max="2263" width="36.75" style="294" customWidth="1"/>
    <col min="2264" max="2264" width="11.625" style="294" customWidth="1"/>
    <col min="2265" max="2265" width="8.125" style="294" customWidth="1"/>
    <col min="2266" max="2266" width="36.5" style="294" customWidth="1"/>
    <col min="2267" max="2267" width="10.75" style="294" customWidth="1"/>
    <col min="2268" max="2268" width="8.125" style="294" customWidth="1"/>
    <col min="2269" max="2269" width="9.125" style="294" customWidth="1"/>
    <col min="2270" max="2273" width="9" style="294" hidden="1" customWidth="1"/>
    <col min="2274" max="2518" width="9" style="294"/>
    <col min="2519" max="2519" width="36.75" style="294" customWidth="1"/>
    <col min="2520" max="2520" width="11.625" style="294" customWidth="1"/>
    <col min="2521" max="2521" width="8.125" style="294" customWidth="1"/>
    <col min="2522" max="2522" width="36.5" style="294" customWidth="1"/>
    <col min="2523" max="2523" width="10.75" style="294" customWidth="1"/>
    <col min="2524" max="2524" width="8.125" style="294" customWidth="1"/>
    <col min="2525" max="2525" width="9.125" style="294" customWidth="1"/>
    <col min="2526" max="2529" width="9" style="294" hidden="1" customWidth="1"/>
    <col min="2530" max="2774" width="9" style="294"/>
    <col min="2775" max="2775" width="36.75" style="294" customWidth="1"/>
    <col min="2776" max="2776" width="11.625" style="294" customWidth="1"/>
    <col min="2777" max="2777" width="8.125" style="294" customWidth="1"/>
    <col min="2778" max="2778" width="36.5" style="294" customWidth="1"/>
    <col min="2779" max="2779" width="10.75" style="294" customWidth="1"/>
    <col min="2780" max="2780" width="8.125" style="294" customWidth="1"/>
    <col min="2781" max="2781" width="9.125" style="294" customWidth="1"/>
    <col min="2782" max="2785" width="9" style="294" hidden="1" customWidth="1"/>
    <col min="2786" max="3030" width="9" style="294"/>
    <col min="3031" max="3031" width="36.75" style="294" customWidth="1"/>
    <col min="3032" max="3032" width="11.625" style="294" customWidth="1"/>
    <col min="3033" max="3033" width="8.125" style="294" customWidth="1"/>
    <col min="3034" max="3034" width="36.5" style="294" customWidth="1"/>
    <col min="3035" max="3035" width="10.75" style="294" customWidth="1"/>
    <col min="3036" max="3036" width="8.125" style="294" customWidth="1"/>
    <col min="3037" max="3037" width="9.125" style="294" customWidth="1"/>
    <col min="3038" max="3041" width="9" style="294" hidden="1" customWidth="1"/>
    <col min="3042" max="3286" width="9" style="294"/>
    <col min="3287" max="3287" width="36.75" style="294" customWidth="1"/>
    <col min="3288" max="3288" width="11.625" style="294" customWidth="1"/>
    <col min="3289" max="3289" width="8.125" style="294" customWidth="1"/>
    <col min="3290" max="3290" width="36.5" style="294" customWidth="1"/>
    <col min="3291" max="3291" width="10.75" style="294" customWidth="1"/>
    <col min="3292" max="3292" width="8.125" style="294" customWidth="1"/>
    <col min="3293" max="3293" width="9.125" style="294" customWidth="1"/>
    <col min="3294" max="3297" width="9" style="294" hidden="1" customWidth="1"/>
    <col min="3298" max="3542" width="9" style="294"/>
    <col min="3543" max="3543" width="36.75" style="294" customWidth="1"/>
    <col min="3544" max="3544" width="11.625" style="294" customWidth="1"/>
    <col min="3545" max="3545" width="8.125" style="294" customWidth="1"/>
    <col min="3546" max="3546" width="36.5" style="294" customWidth="1"/>
    <col min="3547" max="3547" width="10.75" style="294" customWidth="1"/>
    <col min="3548" max="3548" width="8.125" style="294" customWidth="1"/>
    <col min="3549" max="3549" width="9.125" style="294" customWidth="1"/>
    <col min="3550" max="3553" width="9" style="294" hidden="1" customWidth="1"/>
    <col min="3554" max="3798" width="9" style="294"/>
    <col min="3799" max="3799" width="36.75" style="294" customWidth="1"/>
    <col min="3800" max="3800" width="11.625" style="294" customWidth="1"/>
    <col min="3801" max="3801" width="8.125" style="294" customWidth="1"/>
    <col min="3802" max="3802" width="36.5" style="294" customWidth="1"/>
    <col min="3803" max="3803" width="10.75" style="294" customWidth="1"/>
    <col min="3804" max="3804" width="8.125" style="294" customWidth="1"/>
    <col min="3805" max="3805" width="9.125" style="294" customWidth="1"/>
    <col min="3806" max="3809" width="9" style="294" hidden="1" customWidth="1"/>
    <col min="3810" max="4054" width="9" style="294"/>
    <col min="4055" max="4055" width="36.75" style="294" customWidth="1"/>
    <col min="4056" max="4056" width="11.625" style="294" customWidth="1"/>
    <col min="4057" max="4057" width="8.125" style="294" customWidth="1"/>
    <col min="4058" max="4058" width="36.5" style="294" customWidth="1"/>
    <col min="4059" max="4059" width="10.75" style="294" customWidth="1"/>
    <col min="4060" max="4060" width="8.125" style="294" customWidth="1"/>
    <col min="4061" max="4061" width="9.125" style="294" customWidth="1"/>
    <col min="4062" max="4065" width="9" style="294" hidden="1" customWidth="1"/>
    <col min="4066" max="4310" width="9" style="294"/>
    <col min="4311" max="4311" width="36.75" style="294" customWidth="1"/>
    <col min="4312" max="4312" width="11.625" style="294" customWidth="1"/>
    <col min="4313" max="4313" width="8.125" style="294" customWidth="1"/>
    <col min="4314" max="4314" width="36.5" style="294" customWidth="1"/>
    <col min="4315" max="4315" width="10.75" style="294" customWidth="1"/>
    <col min="4316" max="4316" width="8.125" style="294" customWidth="1"/>
    <col min="4317" max="4317" width="9.125" style="294" customWidth="1"/>
    <col min="4318" max="4321" width="9" style="294" hidden="1" customWidth="1"/>
    <col min="4322" max="4566" width="9" style="294"/>
    <col min="4567" max="4567" width="36.75" style="294" customWidth="1"/>
    <col min="4568" max="4568" width="11.625" style="294" customWidth="1"/>
    <col min="4569" max="4569" width="8.125" style="294" customWidth="1"/>
    <col min="4570" max="4570" width="36.5" style="294" customWidth="1"/>
    <col min="4571" max="4571" width="10.75" style="294" customWidth="1"/>
    <col min="4572" max="4572" width="8.125" style="294" customWidth="1"/>
    <col min="4573" max="4573" width="9.125" style="294" customWidth="1"/>
    <col min="4574" max="4577" width="9" style="294" hidden="1" customWidth="1"/>
    <col min="4578" max="4822" width="9" style="294"/>
    <col min="4823" max="4823" width="36.75" style="294" customWidth="1"/>
    <col min="4824" max="4824" width="11.625" style="294" customWidth="1"/>
    <col min="4825" max="4825" width="8.125" style="294" customWidth="1"/>
    <col min="4826" max="4826" width="36.5" style="294" customWidth="1"/>
    <col min="4827" max="4827" width="10.75" style="294" customWidth="1"/>
    <col min="4828" max="4828" width="8.125" style="294" customWidth="1"/>
    <col min="4829" max="4829" width="9.125" style="294" customWidth="1"/>
    <col min="4830" max="4833" width="9" style="294" hidden="1" customWidth="1"/>
    <col min="4834" max="5078" width="9" style="294"/>
    <col min="5079" max="5079" width="36.75" style="294" customWidth="1"/>
    <col min="5080" max="5080" width="11.625" style="294" customWidth="1"/>
    <col min="5081" max="5081" width="8.125" style="294" customWidth="1"/>
    <col min="5082" max="5082" width="36.5" style="294" customWidth="1"/>
    <col min="5083" max="5083" width="10.75" style="294" customWidth="1"/>
    <col min="5084" max="5084" width="8.125" style="294" customWidth="1"/>
    <col min="5085" max="5085" width="9.125" style="294" customWidth="1"/>
    <col min="5086" max="5089" width="9" style="294" hidden="1" customWidth="1"/>
    <col min="5090" max="5334" width="9" style="294"/>
    <col min="5335" max="5335" width="36.75" style="294" customWidth="1"/>
    <col min="5336" max="5336" width="11.625" style="294" customWidth="1"/>
    <col min="5337" max="5337" width="8.125" style="294" customWidth="1"/>
    <col min="5338" max="5338" width="36.5" style="294" customWidth="1"/>
    <col min="5339" max="5339" width="10.75" style="294" customWidth="1"/>
    <col min="5340" max="5340" width="8.125" style="294" customWidth="1"/>
    <col min="5341" max="5341" width="9.125" style="294" customWidth="1"/>
    <col min="5342" max="5345" width="9" style="294" hidden="1" customWidth="1"/>
    <col min="5346" max="5590" width="9" style="294"/>
    <col min="5591" max="5591" width="36.75" style="294" customWidth="1"/>
    <col min="5592" max="5592" width="11.625" style="294" customWidth="1"/>
    <col min="5593" max="5593" width="8.125" style="294" customWidth="1"/>
    <col min="5594" max="5594" width="36.5" style="294" customWidth="1"/>
    <col min="5595" max="5595" width="10.75" style="294" customWidth="1"/>
    <col min="5596" max="5596" width="8.125" style="294" customWidth="1"/>
    <col min="5597" max="5597" width="9.125" style="294" customWidth="1"/>
    <col min="5598" max="5601" width="9" style="294" hidden="1" customWidth="1"/>
    <col min="5602" max="5846" width="9" style="294"/>
    <col min="5847" max="5847" width="36.75" style="294" customWidth="1"/>
    <col min="5848" max="5848" width="11.625" style="294" customWidth="1"/>
    <col min="5849" max="5849" width="8.125" style="294" customWidth="1"/>
    <col min="5850" max="5850" width="36.5" style="294" customWidth="1"/>
    <col min="5851" max="5851" width="10.75" style="294" customWidth="1"/>
    <col min="5852" max="5852" width="8.125" style="294" customWidth="1"/>
    <col min="5853" max="5853" width="9.125" style="294" customWidth="1"/>
    <col min="5854" max="5857" width="9" style="294" hidden="1" customWidth="1"/>
    <col min="5858" max="6102" width="9" style="294"/>
    <col min="6103" max="6103" width="36.75" style="294" customWidth="1"/>
    <col min="6104" max="6104" width="11.625" style="294" customWidth="1"/>
    <col min="6105" max="6105" width="8.125" style="294" customWidth="1"/>
    <col min="6106" max="6106" width="36.5" style="294" customWidth="1"/>
    <col min="6107" max="6107" width="10.75" style="294" customWidth="1"/>
    <col min="6108" max="6108" width="8.125" style="294" customWidth="1"/>
    <col min="6109" max="6109" width="9.125" style="294" customWidth="1"/>
    <col min="6110" max="6113" width="9" style="294" hidden="1" customWidth="1"/>
    <col min="6114" max="6358" width="9" style="294"/>
    <col min="6359" max="6359" width="36.75" style="294" customWidth="1"/>
    <col min="6360" max="6360" width="11.625" style="294" customWidth="1"/>
    <col min="6361" max="6361" width="8.125" style="294" customWidth="1"/>
    <col min="6362" max="6362" width="36.5" style="294" customWidth="1"/>
    <col min="6363" max="6363" width="10.75" style="294" customWidth="1"/>
    <col min="6364" max="6364" width="8.125" style="294" customWidth="1"/>
    <col min="6365" max="6365" width="9.125" style="294" customWidth="1"/>
    <col min="6366" max="6369" width="9" style="294" hidden="1" customWidth="1"/>
    <col min="6370" max="6614" width="9" style="294"/>
    <col min="6615" max="6615" width="36.75" style="294" customWidth="1"/>
    <col min="6616" max="6616" width="11.625" style="294" customWidth="1"/>
    <col min="6617" max="6617" width="8.125" style="294" customWidth="1"/>
    <col min="6618" max="6618" width="36.5" style="294" customWidth="1"/>
    <col min="6619" max="6619" width="10.75" style="294" customWidth="1"/>
    <col min="6620" max="6620" width="8.125" style="294" customWidth="1"/>
    <col min="6621" max="6621" width="9.125" style="294" customWidth="1"/>
    <col min="6622" max="6625" width="9" style="294" hidden="1" customWidth="1"/>
    <col min="6626" max="6870" width="9" style="294"/>
    <col min="6871" max="6871" width="36.75" style="294" customWidth="1"/>
    <col min="6872" max="6872" width="11.625" style="294" customWidth="1"/>
    <col min="6873" max="6873" width="8.125" style="294" customWidth="1"/>
    <col min="6874" max="6874" width="36.5" style="294" customWidth="1"/>
    <col min="6875" max="6875" width="10.75" style="294" customWidth="1"/>
    <col min="6876" max="6876" width="8.125" style="294" customWidth="1"/>
    <col min="6877" max="6877" width="9.125" style="294" customWidth="1"/>
    <col min="6878" max="6881" width="9" style="294" hidden="1" customWidth="1"/>
    <col min="6882" max="7126" width="9" style="294"/>
    <col min="7127" max="7127" width="36.75" style="294" customWidth="1"/>
    <col min="7128" max="7128" width="11.625" style="294" customWidth="1"/>
    <col min="7129" max="7129" width="8.125" style="294" customWidth="1"/>
    <col min="7130" max="7130" width="36.5" style="294" customWidth="1"/>
    <col min="7131" max="7131" width="10.75" style="294" customWidth="1"/>
    <col min="7132" max="7132" width="8.125" style="294" customWidth="1"/>
    <col min="7133" max="7133" width="9.125" style="294" customWidth="1"/>
    <col min="7134" max="7137" width="9" style="294" hidden="1" customWidth="1"/>
    <col min="7138" max="7382" width="9" style="294"/>
    <col min="7383" max="7383" width="36.75" style="294" customWidth="1"/>
    <col min="7384" max="7384" width="11.625" style="294" customWidth="1"/>
    <col min="7385" max="7385" width="8.125" style="294" customWidth="1"/>
    <col min="7386" max="7386" width="36.5" style="294" customWidth="1"/>
    <col min="7387" max="7387" width="10.75" style="294" customWidth="1"/>
    <col min="7388" max="7388" width="8.125" style="294" customWidth="1"/>
    <col min="7389" max="7389" width="9.125" style="294" customWidth="1"/>
    <col min="7390" max="7393" width="9" style="294" hidden="1" customWidth="1"/>
    <col min="7394" max="7638" width="9" style="294"/>
    <col min="7639" max="7639" width="36.75" style="294" customWidth="1"/>
    <col min="7640" max="7640" width="11.625" style="294" customWidth="1"/>
    <col min="7641" max="7641" width="8.125" style="294" customWidth="1"/>
    <col min="7642" max="7642" width="36.5" style="294" customWidth="1"/>
    <col min="7643" max="7643" width="10.75" style="294" customWidth="1"/>
    <col min="7644" max="7644" width="8.125" style="294" customWidth="1"/>
    <col min="7645" max="7645" width="9.125" style="294" customWidth="1"/>
    <col min="7646" max="7649" width="9" style="294" hidden="1" customWidth="1"/>
    <col min="7650" max="7894" width="9" style="294"/>
    <col min="7895" max="7895" width="36.75" style="294" customWidth="1"/>
    <col min="7896" max="7896" width="11.625" style="294" customWidth="1"/>
    <col min="7897" max="7897" width="8.125" style="294" customWidth="1"/>
    <col min="7898" max="7898" width="36.5" style="294" customWidth="1"/>
    <col min="7899" max="7899" width="10.75" style="294" customWidth="1"/>
    <col min="7900" max="7900" width="8.125" style="294" customWidth="1"/>
    <col min="7901" max="7901" width="9.125" style="294" customWidth="1"/>
    <col min="7902" max="7905" width="9" style="294" hidden="1" customWidth="1"/>
    <col min="7906" max="8150" width="9" style="294"/>
    <col min="8151" max="8151" width="36.75" style="294" customWidth="1"/>
    <col min="8152" max="8152" width="11.625" style="294" customWidth="1"/>
    <col min="8153" max="8153" width="8.125" style="294" customWidth="1"/>
    <col min="8154" max="8154" width="36.5" style="294" customWidth="1"/>
    <col min="8155" max="8155" width="10.75" style="294" customWidth="1"/>
    <col min="8156" max="8156" width="8.125" style="294" customWidth="1"/>
    <col min="8157" max="8157" width="9.125" style="294" customWidth="1"/>
    <col min="8158" max="8161" width="9" style="294" hidden="1" customWidth="1"/>
    <col min="8162" max="8406" width="9" style="294"/>
    <col min="8407" max="8407" width="36.75" style="294" customWidth="1"/>
    <col min="8408" max="8408" width="11.625" style="294" customWidth="1"/>
    <col min="8409" max="8409" width="8.125" style="294" customWidth="1"/>
    <col min="8410" max="8410" width="36.5" style="294" customWidth="1"/>
    <col min="8411" max="8411" width="10.75" style="294" customWidth="1"/>
    <col min="8412" max="8412" width="8.125" style="294" customWidth="1"/>
    <col min="8413" max="8413" width="9.125" style="294" customWidth="1"/>
    <col min="8414" max="8417" width="9" style="294" hidden="1" customWidth="1"/>
    <col min="8418" max="8662" width="9" style="294"/>
    <col min="8663" max="8663" width="36.75" style="294" customWidth="1"/>
    <col min="8664" max="8664" width="11.625" style="294" customWidth="1"/>
    <col min="8665" max="8665" width="8.125" style="294" customWidth="1"/>
    <col min="8666" max="8666" width="36.5" style="294" customWidth="1"/>
    <col min="8667" max="8667" width="10.75" style="294" customWidth="1"/>
    <col min="8668" max="8668" width="8.125" style="294" customWidth="1"/>
    <col min="8669" max="8669" width="9.125" style="294" customWidth="1"/>
    <col min="8670" max="8673" width="9" style="294" hidden="1" customWidth="1"/>
    <col min="8674" max="8918" width="9" style="294"/>
    <col min="8919" max="8919" width="36.75" style="294" customWidth="1"/>
    <col min="8920" max="8920" width="11.625" style="294" customWidth="1"/>
    <col min="8921" max="8921" width="8.125" style="294" customWidth="1"/>
    <col min="8922" max="8922" width="36.5" style="294" customWidth="1"/>
    <col min="8923" max="8923" width="10.75" style="294" customWidth="1"/>
    <col min="8924" max="8924" width="8.125" style="294" customWidth="1"/>
    <col min="8925" max="8925" width="9.125" style="294" customWidth="1"/>
    <col min="8926" max="8929" width="9" style="294" hidden="1" customWidth="1"/>
    <col min="8930" max="9174" width="9" style="294"/>
    <col min="9175" max="9175" width="36.75" style="294" customWidth="1"/>
    <col min="9176" max="9176" width="11.625" style="294" customWidth="1"/>
    <col min="9177" max="9177" width="8.125" style="294" customWidth="1"/>
    <col min="9178" max="9178" width="36.5" style="294" customWidth="1"/>
    <col min="9179" max="9179" width="10.75" style="294" customWidth="1"/>
    <col min="9180" max="9180" width="8.125" style="294" customWidth="1"/>
    <col min="9181" max="9181" width="9.125" style="294" customWidth="1"/>
    <col min="9182" max="9185" width="9" style="294" hidden="1" customWidth="1"/>
    <col min="9186" max="9430" width="9" style="294"/>
    <col min="9431" max="9431" width="36.75" style="294" customWidth="1"/>
    <col min="9432" max="9432" width="11.625" style="294" customWidth="1"/>
    <col min="9433" max="9433" width="8.125" style="294" customWidth="1"/>
    <col min="9434" max="9434" width="36.5" style="294" customWidth="1"/>
    <col min="9435" max="9435" width="10.75" style="294" customWidth="1"/>
    <col min="9436" max="9436" width="8.125" style="294" customWidth="1"/>
    <col min="9437" max="9437" width="9.125" style="294" customWidth="1"/>
    <col min="9438" max="9441" width="9" style="294" hidden="1" customWidth="1"/>
    <col min="9442" max="9686" width="9" style="294"/>
    <col min="9687" max="9687" width="36.75" style="294" customWidth="1"/>
    <col min="9688" max="9688" width="11.625" style="294" customWidth="1"/>
    <col min="9689" max="9689" width="8.125" style="294" customWidth="1"/>
    <col min="9690" max="9690" width="36.5" style="294" customWidth="1"/>
    <col min="9691" max="9691" width="10.75" style="294" customWidth="1"/>
    <col min="9692" max="9692" width="8.125" style="294" customWidth="1"/>
    <col min="9693" max="9693" width="9.125" style="294" customWidth="1"/>
    <col min="9694" max="9697" width="9" style="294" hidden="1" customWidth="1"/>
    <col min="9698" max="9942" width="9" style="294"/>
    <col min="9943" max="9943" width="36.75" style="294" customWidth="1"/>
    <col min="9944" max="9944" width="11.625" style="294" customWidth="1"/>
    <col min="9945" max="9945" width="8.125" style="294" customWidth="1"/>
    <col min="9946" max="9946" width="36.5" style="294" customWidth="1"/>
    <col min="9947" max="9947" width="10.75" style="294" customWidth="1"/>
    <col min="9948" max="9948" width="8.125" style="294" customWidth="1"/>
    <col min="9949" max="9949" width="9.125" style="294" customWidth="1"/>
    <col min="9950" max="9953" width="9" style="294" hidden="1" customWidth="1"/>
    <col min="9954" max="10198" width="9" style="294"/>
    <col min="10199" max="10199" width="36.75" style="294" customWidth="1"/>
    <col min="10200" max="10200" width="11.625" style="294" customWidth="1"/>
    <col min="10201" max="10201" width="8.125" style="294" customWidth="1"/>
    <col min="10202" max="10202" width="36.5" style="294" customWidth="1"/>
    <col min="10203" max="10203" width="10.75" style="294" customWidth="1"/>
    <col min="10204" max="10204" width="8.125" style="294" customWidth="1"/>
    <col min="10205" max="10205" width="9.125" style="294" customWidth="1"/>
    <col min="10206" max="10209" width="9" style="294" hidden="1" customWidth="1"/>
    <col min="10210" max="10454" width="9" style="294"/>
    <col min="10455" max="10455" width="36.75" style="294" customWidth="1"/>
    <col min="10456" max="10456" width="11.625" style="294" customWidth="1"/>
    <col min="10457" max="10457" width="8.125" style="294" customWidth="1"/>
    <col min="10458" max="10458" width="36.5" style="294" customWidth="1"/>
    <col min="10459" max="10459" width="10.75" style="294" customWidth="1"/>
    <col min="10460" max="10460" width="8.125" style="294" customWidth="1"/>
    <col min="10461" max="10461" width="9.125" style="294" customWidth="1"/>
    <col min="10462" max="10465" width="9" style="294" hidden="1" customWidth="1"/>
    <col min="10466" max="10710" width="9" style="294"/>
    <col min="10711" max="10711" width="36.75" style="294" customWidth="1"/>
    <col min="10712" max="10712" width="11.625" style="294" customWidth="1"/>
    <col min="10713" max="10713" width="8.125" style="294" customWidth="1"/>
    <col min="10714" max="10714" width="36.5" style="294" customWidth="1"/>
    <col min="10715" max="10715" width="10.75" style="294" customWidth="1"/>
    <col min="10716" max="10716" width="8.125" style="294" customWidth="1"/>
    <col min="10717" max="10717" width="9.125" style="294" customWidth="1"/>
    <col min="10718" max="10721" width="9" style="294" hidden="1" customWidth="1"/>
    <col min="10722" max="10966" width="9" style="294"/>
    <col min="10967" max="10967" width="36.75" style="294" customWidth="1"/>
    <col min="10968" max="10968" width="11.625" style="294" customWidth="1"/>
    <col min="10969" max="10969" width="8.125" style="294" customWidth="1"/>
    <col min="10970" max="10970" width="36.5" style="294" customWidth="1"/>
    <col min="10971" max="10971" width="10.75" style="294" customWidth="1"/>
    <col min="10972" max="10972" width="8.125" style="294" customWidth="1"/>
    <col min="10973" max="10973" width="9.125" style="294" customWidth="1"/>
    <col min="10974" max="10977" width="9" style="294" hidden="1" customWidth="1"/>
    <col min="10978" max="11222" width="9" style="294"/>
    <col min="11223" max="11223" width="36.75" style="294" customWidth="1"/>
    <col min="11224" max="11224" width="11.625" style="294" customWidth="1"/>
    <col min="11225" max="11225" width="8.125" style="294" customWidth="1"/>
    <col min="11226" max="11226" width="36.5" style="294" customWidth="1"/>
    <col min="11227" max="11227" width="10.75" style="294" customWidth="1"/>
    <col min="11228" max="11228" width="8.125" style="294" customWidth="1"/>
    <col min="11229" max="11229" width="9.125" style="294" customWidth="1"/>
    <col min="11230" max="11233" width="9" style="294" hidden="1" customWidth="1"/>
    <col min="11234" max="11478" width="9" style="294"/>
    <col min="11479" max="11479" width="36.75" style="294" customWidth="1"/>
    <col min="11480" max="11480" width="11.625" style="294" customWidth="1"/>
    <col min="11481" max="11481" width="8.125" style="294" customWidth="1"/>
    <col min="11482" max="11482" width="36.5" style="294" customWidth="1"/>
    <col min="11483" max="11483" width="10.75" style="294" customWidth="1"/>
    <col min="11484" max="11484" width="8.125" style="294" customWidth="1"/>
    <col min="11485" max="11485" width="9.125" style="294" customWidth="1"/>
    <col min="11486" max="11489" width="9" style="294" hidden="1" customWidth="1"/>
    <col min="11490" max="11734" width="9" style="294"/>
    <col min="11735" max="11735" width="36.75" style="294" customWidth="1"/>
    <col min="11736" max="11736" width="11.625" style="294" customWidth="1"/>
    <col min="11737" max="11737" width="8.125" style="294" customWidth="1"/>
    <col min="11738" max="11738" width="36.5" style="294" customWidth="1"/>
    <col min="11739" max="11739" width="10.75" style="294" customWidth="1"/>
    <col min="11740" max="11740" width="8.125" style="294" customWidth="1"/>
    <col min="11741" max="11741" width="9.125" style="294" customWidth="1"/>
    <col min="11742" max="11745" width="9" style="294" hidden="1" customWidth="1"/>
    <col min="11746" max="11990" width="9" style="294"/>
    <col min="11991" max="11991" width="36.75" style="294" customWidth="1"/>
    <col min="11992" max="11992" width="11.625" style="294" customWidth="1"/>
    <col min="11993" max="11993" width="8.125" style="294" customWidth="1"/>
    <col min="11994" max="11994" width="36.5" style="294" customWidth="1"/>
    <col min="11995" max="11995" width="10.75" style="294" customWidth="1"/>
    <col min="11996" max="11996" width="8.125" style="294" customWidth="1"/>
    <col min="11997" max="11997" width="9.125" style="294" customWidth="1"/>
    <col min="11998" max="12001" width="9" style="294" hidden="1" customWidth="1"/>
    <col min="12002" max="12246" width="9" style="294"/>
    <col min="12247" max="12247" width="36.75" style="294" customWidth="1"/>
    <col min="12248" max="12248" width="11.625" style="294" customWidth="1"/>
    <col min="12249" max="12249" width="8.125" style="294" customWidth="1"/>
    <col min="12250" max="12250" width="36.5" style="294" customWidth="1"/>
    <col min="12251" max="12251" width="10.75" style="294" customWidth="1"/>
    <col min="12252" max="12252" width="8.125" style="294" customWidth="1"/>
    <col min="12253" max="12253" width="9.125" style="294" customWidth="1"/>
    <col min="12254" max="12257" width="9" style="294" hidden="1" customWidth="1"/>
    <col min="12258" max="12502" width="9" style="294"/>
    <col min="12503" max="12503" width="36.75" style="294" customWidth="1"/>
    <col min="12504" max="12504" width="11.625" style="294" customWidth="1"/>
    <col min="12505" max="12505" width="8.125" style="294" customWidth="1"/>
    <col min="12506" max="12506" width="36.5" style="294" customWidth="1"/>
    <col min="12507" max="12507" width="10.75" style="294" customWidth="1"/>
    <col min="12508" max="12508" width="8.125" style="294" customWidth="1"/>
    <col min="12509" max="12509" width="9.125" style="294" customWidth="1"/>
    <col min="12510" max="12513" width="9" style="294" hidden="1" customWidth="1"/>
    <col min="12514" max="12758" width="9" style="294"/>
    <col min="12759" max="12759" width="36.75" style="294" customWidth="1"/>
    <col min="12760" max="12760" width="11.625" style="294" customWidth="1"/>
    <col min="12761" max="12761" width="8.125" style="294" customWidth="1"/>
    <col min="12762" max="12762" width="36.5" style="294" customWidth="1"/>
    <col min="12763" max="12763" width="10.75" style="294" customWidth="1"/>
    <col min="12764" max="12764" width="8.125" style="294" customWidth="1"/>
    <col min="12765" max="12765" width="9.125" style="294" customWidth="1"/>
    <col min="12766" max="12769" width="9" style="294" hidden="1" customWidth="1"/>
    <col min="12770" max="13014" width="9" style="294"/>
    <col min="13015" max="13015" width="36.75" style="294" customWidth="1"/>
    <col min="13016" max="13016" width="11.625" style="294" customWidth="1"/>
    <col min="13017" max="13017" width="8.125" style="294" customWidth="1"/>
    <col min="13018" max="13018" width="36.5" style="294" customWidth="1"/>
    <col min="13019" max="13019" width="10.75" style="294" customWidth="1"/>
    <col min="13020" max="13020" width="8.125" style="294" customWidth="1"/>
    <col min="13021" max="13021" width="9.125" style="294" customWidth="1"/>
    <col min="13022" max="13025" width="9" style="294" hidden="1" customWidth="1"/>
    <col min="13026" max="13270" width="9" style="294"/>
    <col min="13271" max="13271" width="36.75" style="294" customWidth="1"/>
    <col min="13272" max="13272" width="11.625" style="294" customWidth="1"/>
    <col min="13273" max="13273" width="8.125" style="294" customWidth="1"/>
    <col min="13274" max="13274" width="36.5" style="294" customWidth="1"/>
    <col min="13275" max="13275" width="10.75" style="294" customWidth="1"/>
    <col min="13276" max="13276" width="8.125" style="294" customWidth="1"/>
    <col min="13277" max="13277" width="9.125" style="294" customWidth="1"/>
    <col min="13278" max="13281" width="9" style="294" hidden="1" customWidth="1"/>
    <col min="13282" max="13526" width="9" style="294"/>
    <col min="13527" max="13527" width="36.75" style="294" customWidth="1"/>
    <col min="13528" max="13528" width="11.625" style="294" customWidth="1"/>
    <col min="13529" max="13529" width="8.125" style="294" customWidth="1"/>
    <col min="13530" max="13530" width="36.5" style="294" customWidth="1"/>
    <col min="13531" max="13531" width="10.75" style="294" customWidth="1"/>
    <col min="13532" max="13532" width="8.125" style="294" customWidth="1"/>
    <col min="13533" max="13533" width="9.125" style="294" customWidth="1"/>
    <col min="13534" max="13537" width="9" style="294" hidden="1" customWidth="1"/>
    <col min="13538" max="13782" width="9" style="294"/>
    <col min="13783" max="13783" width="36.75" style="294" customWidth="1"/>
    <col min="13784" max="13784" width="11.625" style="294" customWidth="1"/>
    <col min="13785" max="13785" width="8.125" style="294" customWidth="1"/>
    <col min="13786" max="13786" width="36.5" style="294" customWidth="1"/>
    <col min="13787" max="13787" width="10.75" style="294" customWidth="1"/>
    <col min="13788" max="13788" width="8.125" style="294" customWidth="1"/>
    <col min="13789" max="13789" width="9.125" style="294" customWidth="1"/>
    <col min="13790" max="13793" width="9" style="294" hidden="1" customWidth="1"/>
    <col min="13794" max="14038" width="9" style="294"/>
    <col min="14039" max="14039" width="36.75" style="294" customWidth="1"/>
    <col min="14040" max="14040" width="11.625" style="294" customWidth="1"/>
    <col min="14041" max="14041" width="8.125" style="294" customWidth="1"/>
    <col min="14042" max="14042" width="36.5" style="294" customWidth="1"/>
    <col min="14043" max="14043" width="10.75" style="294" customWidth="1"/>
    <col min="14044" max="14044" width="8.125" style="294" customWidth="1"/>
    <col min="14045" max="14045" width="9.125" style="294" customWidth="1"/>
    <col min="14046" max="14049" width="9" style="294" hidden="1" customWidth="1"/>
    <col min="14050" max="14294" width="9" style="294"/>
    <col min="14295" max="14295" width="36.75" style="294" customWidth="1"/>
    <col min="14296" max="14296" width="11.625" style="294" customWidth="1"/>
    <col min="14297" max="14297" width="8.125" style="294" customWidth="1"/>
    <col min="14298" max="14298" width="36.5" style="294" customWidth="1"/>
    <col min="14299" max="14299" width="10.75" style="294" customWidth="1"/>
    <col min="14300" max="14300" width="8.125" style="294" customWidth="1"/>
    <col min="14301" max="14301" width="9.125" style="294" customWidth="1"/>
    <col min="14302" max="14305" width="9" style="294" hidden="1" customWidth="1"/>
    <col min="14306" max="14550" width="9" style="294"/>
    <col min="14551" max="14551" width="36.75" style="294" customWidth="1"/>
    <col min="14552" max="14552" width="11.625" style="294" customWidth="1"/>
    <col min="14553" max="14553" width="8.125" style="294" customWidth="1"/>
    <col min="14554" max="14554" width="36.5" style="294" customWidth="1"/>
    <col min="14555" max="14555" width="10.75" style="294" customWidth="1"/>
    <col min="14556" max="14556" width="8.125" style="294" customWidth="1"/>
    <col min="14557" max="14557" width="9.125" style="294" customWidth="1"/>
    <col min="14558" max="14561" width="9" style="294" hidden="1" customWidth="1"/>
    <col min="14562" max="14806" width="9" style="294"/>
    <col min="14807" max="14807" width="36.75" style="294" customWidth="1"/>
    <col min="14808" max="14808" width="11.625" style="294" customWidth="1"/>
    <col min="14809" max="14809" width="8.125" style="294" customWidth="1"/>
    <col min="14810" max="14810" width="36.5" style="294" customWidth="1"/>
    <col min="14811" max="14811" width="10.75" style="294" customWidth="1"/>
    <col min="14812" max="14812" width="8.125" style="294" customWidth="1"/>
    <col min="14813" max="14813" width="9.125" style="294" customWidth="1"/>
    <col min="14814" max="14817" width="9" style="294" hidden="1" customWidth="1"/>
    <col min="14818" max="15062" width="9" style="294"/>
    <col min="15063" max="15063" width="36.75" style="294" customWidth="1"/>
    <col min="15064" max="15064" width="11.625" style="294" customWidth="1"/>
    <col min="15065" max="15065" width="8.125" style="294" customWidth="1"/>
    <col min="15066" max="15066" width="36.5" style="294" customWidth="1"/>
    <col min="15067" max="15067" width="10.75" style="294" customWidth="1"/>
    <col min="15068" max="15068" width="8.125" style="294" customWidth="1"/>
    <col min="15069" max="15069" width="9.125" style="294" customWidth="1"/>
    <col min="15070" max="15073" width="9" style="294" hidden="1" customWidth="1"/>
    <col min="15074" max="15318" width="9" style="294"/>
    <col min="15319" max="15319" width="36.75" style="294" customWidth="1"/>
    <col min="15320" max="15320" width="11.625" style="294" customWidth="1"/>
    <col min="15321" max="15321" width="8.125" style="294" customWidth="1"/>
    <col min="15322" max="15322" width="36.5" style="294" customWidth="1"/>
    <col min="15323" max="15323" width="10.75" style="294" customWidth="1"/>
    <col min="15324" max="15324" width="8.125" style="294" customWidth="1"/>
    <col min="15325" max="15325" width="9.125" style="294" customWidth="1"/>
    <col min="15326" max="15329" width="9" style="294" hidden="1" customWidth="1"/>
    <col min="15330" max="15574" width="9" style="294"/>
    <col min="15575" max="15575" width="36.75" style="294" customWidth="1"/>
    <col min="15576" max="15576" width="11.625" style="294" customWidth="1"/>
    <col min="15577" max="15577" width="8.125" style="294" customWidth="1"/>
    <col min="15578" max="15578" width="36.5" style="294" customWidth="1"/>
    <col min="15579" max="15579" width="10.75" style="294" customWidth="1"/>
    <col min="15580" max="15580" width="8.125" style="294" customWidth="1"/>
    <col min="15581" max="15581" width="9.125" style="294" customWidth="1"/>
    <col min="15582" max="15585" width="9" style="294" hidden="1" customWidth="1"/>
    <col min="15586" max="15830" width="9" style="294"/>
    <col min="15831" max="15831" width="36.75" style="294" customWidth="1"/>
    <col min="15832" max="15832" width="11.625" style="294" customWidth="1"/>
    <col min="15833" max="15833" width="8.125" style="294" customWidth="1"/>
    <col min="15834" max="15834" width="36.5" style="294" customWidth="1"/>
    <col min="15835" max="15835" width="10.75" style="294" customWidth="1"/>
    <col min="15836" max="15836" width="8.125" style="294" customWidth="1"/>
    <col min="15837" max="15837" width="9.125" style="294" customWidth="1"/>
    <col min="15838" max="15841" width="9" style="294" hidden="1" customWidth="1"/>
    <col min="15842" max="16086" width="9" style="294"/>
    <col min="16087" max="16087" width="36.75" style="294" customWidth="1"/>
    <col min="16088" max="16088" width="11.625" style="294" customWidth="1"/>
    <col min="16089" max="16089" width="8.125" style="294" customWidth="1"/>
    <col min="16090" max="16090" width="36.5" style="294" customWidth="1"/>
    <col min="16091" max="16091" width="10.75" style="294" customWidth="1"/>
    <col min="16092" max="16092" width="8.125" style="294" customWidth="1"/>
    <col min="16093" max="16093" width="9.125" style="294" customWidth="1"/>
    <col min="16094" max="16097" width="9" style="294" hidden="1" customWidth="1"/>
    <col min="16098" max="16384" width="9" style="294"/>
  </cols>
  <sheetData>
    <row r="1" ht="18" spans="1:14">
      <c r="A1" s="91" t="s">
        <v>307</v>
      </c>
      <c r="B1" s="91"/>
      <c r="C1" s="91"/>
      <c r="D1" s="91"/>
      <c r="E1" s="91"/>
      <c r="F1" s="91"/>
      <c r="G1" s="91"/>
      <c r="H1" s="91"/>
      <c r="I1" s="91"/>
      <c r="J1" s="91"/>
      <c r="K1" s="91"/>
      <c r="L1" s="91"/>
      <c r="M1" s="91"/>
      <c r="N1" s="91"/>
    </row>
    <row r="2" ht="24.75" customHeight="1" spans="1:14">
      <c r="A2" s="65" t="s">
        <v>308</v>
      </c>
      <c r="B2" s="65"/>
      <c r="C2" s="65"/>
      <c r="D2" s="65"/>
      <c r="E2" s="65"/>
      <c r="F2" s="65"/>
      <c r="G2" s="65"/>
      <c r="H2" s="65"/>
      <c r="I2" s="65"/>
      <c r="J2" s="65"/>
      <c r="K2" s="65"/>
      <c r="L2" s="65"/>
      <c r="M2" s="65"/>
      <c r="N2" s="65"/>
    </row>
    <row r="3" ht="18.75" spans="1:14">
      <c r="A3" s="295"/>
      <c r="B3" s="66"/>
      <c r="C3" s="66"/>
      <c r="D3" s="66"/>
      <c r="E3" s="66"/>
      <c r="F3" s="66"/>
      <c r="G3" s="66"/>
      <c r="H3" s="67"/>
      <c r="J3" s="66"/>
      <c r="K3" s="66"/>
      <c r="L3" s="66"/>
      <c r="M3" s="66"/>
      <c r="N3" s="312" t="s">
        <v>2</v>
      </c>
    </row>
    <row r="4" ht="54" spans="1:14">
      <c r="A4" s="296" t="s">
        <v>3</v>
      </c>
      <c r="B4" s="297" t="s">
        <v>222</v>
      </c>
      <c r="C4" s="297" t="s">
        <v>309</v>
      </c>
      <c r="D4" s="297" t="s">
        <v>310</v>
      </c>
      <c r="E4" s="297" t="s">
        <v>4</v>
      </c>
      <c r="F4" s="297" t="s">
        <v>311</v>
      </c>
      <c r="G4" s="298" t="s">
        <v>50</v>
      </c>
      <c r="H4" s="296" t="s">
        <v>286</v>
      </c>
      <c r="I4" s="297" t="s">
        <v>222</v>
      </c>
      <c r="J4" s="297" t="s">
        <v>309</v>
      </c>
      <c r="K4" s="297" t="s">
        <v>310</v>
      </c>
      <c r="L4" s="297" t="s">
        <v>4</v>
      </c>
      <c r="M4" s="297" t="s">
        <v>311</v>
      </c>
      <c r="N4" s="298" t="s">
        <v>50</v>
      </c>
    </row>
    <row r="5" ht="37.5" customHeight="1" spans="1:14">
      <c r="A5" s="299" t="s">
        <v>52</v>
      </c>
      <c r="B5" s="300"/>
      <c r="C5" s="301"/>
      <c r="D5" s="301"/>
      <c r="E5" s="301"/>
      <c r="F5" s="301"/>
      <c r="G5" s="302"/>
      <c r="H5" s="299" t="s">
        <v>52</v>
      </c>
      <c r="I5" s="300"/>
      <c r="J5" s="301"/>
      <c r="K5" s="301"/>
      <c r="L5" s="301"/>
      <c r="M5" s="301"/>
      <c r="N5" s="302"/>
    </row>
    <row r="6" ht="30.75" customHeight="1" spans="1:14">
      <c r="A6" s="303" t="s">
        <v>312</v>
      </c>
      <c r="B6" s="300"/>
      <c r="C6" s="301"/>
      <c r="D6" s="301"/>
      <c r="E6" s="301"/>
      <c r="F6" s="301"/>
      <c r="G6" s="302"/>
      <c r="H6" s="303" t="s">
        <v>313</v>
      </c>
      <c r="I6" s="300"/>
      <c r="J6" s="301"/>
      <c r="K6" s="301"/>
      <c r="L6" s="301"/>
      <c r="M6" s="301"/>
      <c r="N6" s="302"/>
    </row>
    <row r="7" ht="36.75" customHeight="1" spans="1:14">
      <c r="A7" s="74" t="s">
        <v>314</v>
      </c>
      <c r="B7" s="77"/>
      <c r="C7" s="304"/>
      <c r="D7" s="304"/>
      <c r="E7" s="304"/>
      <c r="F7" s="304"/>
      <c r="G7" s="305"/>
      <c r="H7" s="74" t="s">
        <v>315</v>
      </c>
      <c r="I7" s="77">
        <f>SUM(I8:I10)</f>
        <v>0</v>
      </c>
      <c r="J7" s="304"/>
      <c r="K7" s="304"/>
      <c r="L7" s="304"/>
      <c r="M7" s="304"/>
      <c r="N7" s="305"/>
    </row>
    <row r="8" ht="36.75" customHeight="1" spans="1:14">
      <c r="A8" s="76" t="s">
        <v>316</v>
      </c>
      <c r="B8" s="77"/>
      <c r="C8" s="304"/>
      <c r="D8" s="304"/>
      <c r="E8" s="304"/>
      <c r="F8" s="304"/>
      <c r="G8" s="305"/>
      <c r="H8" s="76" t="s">
        <v>316</v>
      </c>
      <c r="I8" s="77"/>
      <c r="J8" s="304"/>
      <c r="K8" s="304"/>
      <c r="L8" s="304"/>
      <c r="M8" s="304"/>
      <c r="N8" s="305"/>
    </row>
    <row r="9" ht="36.75" customHeight="1" spans="1:14">
      <c r="A9" s="76" t="s">
        <v>317</v>
      </c>
      <c r="B9" s="77"/>
      <c r="C9" s="304"/>
      <c r="D9" s="304"/>
      <c r="E9" s="304"/>
      <c r="F9" s="304"/>
      <c r="G9" s="305"/>
      <c r="H9" s="76" t="s">
        <v>317</v>
      </c>
      <c r="I9" s="77"/>
      <c r="J9" s="304"/>
      <c r="K9" s="304"/>
      <c r="L9" s="304"/>
      <c r="M9" s="304"/>
      <c r="N9" s="305"/>
    </row>
    <row r="10" ht="36.75" customHeight="1" spans="1:14">
      <c r="A10" s="76" t="s">
        <v>318</v>
      </c>
      <c r="B10" s="77"/>
      <c r="C10" s="304"/>
      <c r="D10" s="304"/>
      <c r="E10" s="304"/>
      <c r="F10" s="304"/>
      <c r="G10" s="305"/>
      <c r="H10" s="76" t="s">
        <v>318</v>
      </c>
      <c r="I10" s="77"/>
      <c r="J10" s="304"/>
      <c r="K10" s="304"/>
      <c r="L10" s="304"/>
      <c r="M10" s="304"/>
      <c r="N10" s="305"/>
    </row>
    <row r="11" ht="36.75" customHeight="1" spans="1:14">
      <c r="A11" s="74" t="s">
        <v>319</v>
      </c>
      <c r="B11" s="77">
        <f>B12+B13</f>
        <v>0</v>
      </c>
      <c r="C11" s="304"/>
      <c r="D11" s="304"/>
      <c r="E11" s="304"/>
      <c r="F11" s="304"/>
      <c r="G11" s="305"/>
      <c r="H11" s="74" t="s">
        <v>320</v>
      </c>
      <c r="I11" s="77">
        <f>I12+I13</f>
        <v>0</v>
      </c>
      <c r="J11" s="304"/>
      <c r="K11" s="304"/>
      <c r="L11" s="304"/>
      <c r="M11" s="304"/>
      <c r="N11" s="305"/>
    </row>
    <row r="12" ht="36.75" customHeight="1" spans="1:14">
      <c r="A12" s="306" t="s">
        <v>321</v>
      </c>
      <c r="B12" s="77"/>
      <c r="C12" s="304"/>
      <c r="D12" s="304"/>
      <c r="E12" s="304"/>
      <c r="F12" s="304"/>
      <c r="G12" s="305"/>
      <c r="H12" s="76" t="s">
        <v>322</v>
      </c>
      <c r="I12" s="77"/>
      <c r="J12" s="304"/>
      <c r="K12" s="304"/>
      <c r="L12" s="304"/>
      <c r="M12" s="304"/>
      <c r="N12" s="305"/>
    </row>
    <row r="13" ht="36.75" customHeight="1" spans="1:14">
      <c r="A13" s="76" t="s">
        <v>323</v>
      </c>
      <c r="B13" s="77"/>
      <c r="C13" s="304"/>
      <c r="D13" s="304"/>
      <c r="E13" s="304"/>
      <c r="F13" s="304"/>
      <c r="G13" s="305"/>
      <c r="H13" s="76" t="s">
        <v>323</v>
      </c>
      <c r="I13" s="77"/>
      <c r="J13" s="304"/>
      <c r="K13" s="304"/>
      <c r="L13" s="304"/>
      <c r="M13" s="304"/>
      <c r="N13" s="305"/>
    </row>
    <row r="14" ht="36.75" customHeight="1" spans="1:14">
      <c r="A14" s="74" t="s">
        <v>324</v>
      </c>
      <c r="B14" s="77"/>
      <c r="C14" s="304"/>
      <c r="D14" s="304"/>
      <c r="E14" s="304"/>
      <c r="F14" s="304"/>
      <c r="G14" s="305"/>
      <c r="H14" s="74" t="s">
        <v>325</v>
      </c>
      <c r="I14" s="77"/>
      <c r="J14" s="304"/>
      <c r="K14" s="304"/>
      <c r="L14" s="304"/>
      <c r="M14" s="304"/>
      <c r="N14" s="305"/>
    </row>
    <row r="15" ht="36.75" customHeight="1" spans="1:14">
      <c r="A15" s="74" t="s">
        <v>326</v>
      </c>
      <c r="B15" s="77"/>
      <c r="C15" s="304"/>
      <c r="D15" s="304"/>
      <c r="E15" s="304"/>
      <c r="F15" s="304"/>
      <c r="G15" s="305"/>
      <c r="H15" s="74" t="s">
        <v>327</v>
      </c>
      <c r="I15" s="77"/>
      <c r="J15" s="304"/>
      <c r="K15" s="304"/>
      <c r="L15" s="304"/>
      <c r="M15" s="304"/>
      <c r="N15" s="305"/>
    </row>
    <row r="16" ht="36.75" customHeight="1" spans="1:14">
      <c r="A16" s="307"/>
      <c r="B16" s="308"/>
      <c r="C16" s="308"/>
      <c r="D16" s="308"/>
      <c r="E16" s="308"/>
      <c r="F16" s="308"/>
      <c r="G16" s="308"/>
      <c r="H16" s="309" t="s">
        <v>328</v>
      </c>
      <c r="I16" s="308"/>
      <c r="J16" s="308"/>
      <c r="K16" s="308"/>
      <c r="L16" s="308"/>
      <c r="M16" s="308"/>
      <c r="N16" s="308"/>
    </row>
    <row r="17" ht="38.25" customHeight="1" spans="1:13">
      <c r="A17" s="310"/>
      <c r="B17" s="310"/>
      <c r="C17" s="310"/>
      <c r="D17" s="310"/>
      <c r="E17" s="310"/>
      <c r="F17" s="310"/>
      <c r="G17" s="310"/>
      <c r="H17" s="310"/>
      <c r="I17" s="310"/>
      <c r="J17" s="310"/>
      <c r="K17" s="310"/>
      <c r="L17" s="310"/>
      <c r="M17" s="310"/>
    </row>
    <row r="18" spans="1:13">
      <c r="A18" s="310" t="s">
        <v>329</v>
      </c>
      <c r="B18" s="310"/>
      <c r="C18" s="310"/>
      <c r="D18" s="310"/>
      <c r="E18" s="310"/>
      <c r="F18" s="310"/>
      <c r="G18" s="310"/>
      <c r="H18" s="310"/>
      <c r="I18" s="310"/>
      <c r="J18" s="310"/>
      <c r="K18" s="310"/>
      <c r="L18" s="310"/>
      <c r="M18" s="310"/>
    </row>
    <row r="19" spans="1:13">
      <c r="A19" s="294"/>
      <c r="B19" s="311"/>
      <c r="C19" s="311"/>
      <c r="D19" s="311"/>
      <c r="E19" s="311"/>
      <c r="F19" s="311"/>
      <c r="G19" s="294"/>
      <c r="H19" s="294"/>
      <c r="I19" s="311"/>
      <c r="J19" s="311"/>
      <c r="K19" s="311"/>
      <c r="L19" s="311"/>
      <c r="M19" s="311"/>
    </row>
    <row r="20" spans="1:1">
      <c r="A20" s="294"/>
    </row>
    <row r="21" spans="1:1">
      <c r="A21" s="294"/>
    </row>
    <row r="22" spans="1:1">
      <c r="A22" s="294"/>
    </row>
    <row r="23" spans="1:1">
      <c r="A23" s="294"/>
    </row>
    <row r="24" spans="1:1">
      <c r="A24" s="294"/>
    </row>
    <row r="25" spans="1:1">
      <c r="A25" s="294"/>
    </row>
    <row r="26" spans="1:1">
      <c r="A26" s="294"/>
    </row>
    <row r="27" spans="1:1">
      <c r="A27" s="294"/>
    </row>
    <row r="28" spans="1:1">
      <c r="A28" s="294"/>
    </row>
    <row r="29" spans="1:1">
      <c r="A29" s="294"/>
    </row>
    <row r="30" spans="1:1">
      <c r="A30" s="294"/>
    </row>
    <row r="31" spans="1:1">
      <c r="A31" s="294"/>
    </row>
    <row r="32" spans="1:1">
      <c r="A32" s="294"/>
    </row>
    <row r="33" spans="1:1">
      <c r="A33" s="294"/>
    </row>
    <row r="34" spans="1:1">
      <c r="A34" s="294"/>
    </row>
    <row r="35" spans="1:1">
      <c r="A35" s="294"/>
    </row>
    <row r="36" spans="1:1">
      <c r="A36" s="294"/>
    </row>
  </sheetData>
  <mergeCells count="5">
    <mergeCell ref="A1:N1"/>
    <mergeCell ref="A2:N2"/>
    <mergeCell ref="A3:B3"/>
    <mergeCell ref="A17:M17"/>
    <mergeCell ref="A18:M18"/>
  </mergeCells>
  <printOptions horizontalCentered="1"/>
  <pageMargins left="0.236220472440945" right="0.236220472440945" top="0.511811023622047" bottom="0.31496062992126" header="0.31496062992126" footer="0.31496062992126"/>
  <pageSetup paperSize="9" scale="72" orientation="landscape"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showZeros="0" workbookViewId="0">
      <selection activeCell="A31" sqref="A31"/>
    </sheetView>
  </sheetViews>
  <sheetFormatPr defaultColWidth="9" defaultRowHeight="13.5" outlineLevelCol="3"/>
  <cols>
    <col min="1" max="1" width="33.5" style="273" customWidth="1"/>
    <col min="2" max="2" width="14.5" style="273" customWidth="1"/>
    <col min="3" max="3" width="34.25" style="273" customWidth="1"/>
    <col min="4" max="4" width="14.5" style="273" customWidth="1"/>
    <col min="5" max="16384" width="9" style="273"/>
  </cols>
  <sheetData>
    <row r="1" ht="18" customHeight="1" spans="1:4">
      <c r="A1" s="274" t="s">
        <v>330</v>
      </c>
      <c r="B1" s="274"/>
      <c r="C1" s="274"/>
      <c r="D1" s="274"/>
    </row>
    <row r="2" ht="24" spans="1:4">
      <c r="A2" s="262" t="s">
        <v>331</v>
      </c>
      <c r="B2" s="262"/>
      <c r="C2" s="262"/>
      <c r="D2" s="262"/>
    </row>
    <row r="3" ht="22.5" spans="1:4">
      <c r="A3" s="275"/>
      <c r="B3" s="275"/>
      <c r="C3" s="275"/>
      <c r="D3" s="276" t="s">
        <v>2</v>
      </c>
    </row>
    <row r="4" ht="18" spans="1:4">
      <c r="A4" s="277" t="s">
        <v>3</v>
      </c>
      <c r="B4" s="265" t="s">
        <v>222</v>
      </c>
      <c r="C4" s="277" t="s">
        <v>51</v>
      </c>
      <c r="D4" s="265" t="s">
        <v>222</v>
      </c>
    </row>
    <row r="5" ht="18" spans="1:4">
      <c r="A5" s="277" t="s">
        <v>52</v>
      </c>
      <c r="B5" s="278">
        <v>6804.12</v>
      </c>
      <c r="C5" s="277" t="s">
        <v>52</v>
      </c>
      <c r="D5" s="278">
        <v>6804.12</v>
      </c>
    </row>
    <row r="6" ht="18" spans="1:4">
      <c r="A6" s="279" t="s">
        <v>53</v>
      </c>
      <c r="B6" s="278">
        <v>1818.41</v>
      </c>
      <c r="C6" s="279" t="s">
        <v>54</v>
      </c>
      <c r="D6" s="278">
        <v>6584.46</v>
      </c>
    </row>
    <row r="7" spans="1:4">
      <c r="A7" s="280" t="s">
        <v>55</v>
      </c>
      <c r="B7" s="278">
        <v>575.91</v>
      </c>
      <c r="C7" s="280" t="s">
        <v>56</v>
      </c>
      <c r="D7" s="281">
        <v>1183.4</v>
      </c>
    </row>
    <row r="8" spans="1:4">
      <c r="A8" s="282" t="s">
        <v>57</v>
      </c>
      <c r="B8" s="281">
        <v>353.18</v>
      </c>
      <c r="C8" s="280" t="s">
        <v>58</v>
      </c>
      <c r="D8" s="281">
        <v>10</v>
      </c>
    </row>
    <row r="9" spans="1:4">
      <c r="A9" s="282" t="s">
        <v>59</v>
      </c>
      <c r="B9" s="281">
        <v>30.35</v>
      </c>
      <c r="C9" s="280" t="s">
        <v>60</v>
      </c>
      <c r="D9" s="281">
        <v>217.85</v>
      </c>
    </row>
    <row r="10" spans="1:4">
      <c r="A10" s="282" t="s">
        <v>61</v>
      </c>
      <c r="B10" s="281">
        <v>13.98</v>
      </c>
      <c r="C10" s="280" t="s">
        <v>62</v>
      </c>
      <c r="D10" s="281">
        <v>796.54</v>
      </c>
    </row>
    <row r="11" spans="1:4">
      <c r="A11" s="282" t="s">
        <v>63</v>
      </c>
      <c r="B11" s="281">
        <v>5.32</v>
      </c>
      <c r="C11" s="280" t="s">
        <v>64</v>
      </c>
      <c r="D11" s="281">
        <v>336.55</v>
      </c>
    </row>
    <row r="12" spans="1:4">
      <c r="A12" s="282" t="s">
        <v>65</v>
      </c>
      <c r="B12" s="281">
        <v>78.32</v>
      </c>
      <c r="C12" s="280" t="s">
        <v>66</v>
      </c>
      <c r="D12" s="281">
        <v>19.13</v>
      </c>
    </row>
    <row r="13" spans="1:4">
      <c r="A13" s="282" t="s">
        <v>69</v>
      </c>
      <c r="B13" s="281">
        <v>17.46</v>
      </c>
      <c r="C13" s="280" t="s">
        <v>68</v>
      </c>
      <c r="D13" s="281">
        <v>1011.21</v>
      </c>
    </row>
    <row r="14" spans="1:4">
      <c r="A14" s="282" t="s">
        <v>71</v>
      </c>
      <c r="B14" s="281">
        <v>37.4</v>
      </c>
      <c r="C14" s="280" t="s">
        <v>70</v>
      </c>
      <c r="D14" s="281">
        <v>1993.84</v>
      </c>
    </row>
    <row r="15" spans="1:4">
      <c r="A15" s="282" t="s">
        <v>73</v>
      </c>
      <c r="B15" s="281">
        <v>9.41</v>
      </c>
      <c r="C15" s="280" t="s">
        <v>72</v>
      </c>
      <c r="D15" s="281">
        <v>318.99</v>
      </c>
    </row>
    <row r="16" spans="1:4">
      <c r="A16" s="282" t="s">
        <v>75</v>
      </c>
      <c r="B16" s="281">
        <v>8.15</v>
      </c>
      <c r="C16" s="280" t="s">
        <v>332</v>
      </c>
      <c r="D16" s="281">
        <v>200.47</v>
      </c>
    </row>
    <row r="17" spans="1:4">
      <c r="A17" s="282" t="s">
        <v>77</v>
      </c>
      <c r="B17" s="281">
        <v>20.69</v>
      </c>
      <c r="C17" s="280" t="s">
        <v>190</v>
      </c>
      <c r="D17" s="281">
        <v>59.34</v>
      </c>
    </row>
    <row r="18" spans="1:4">
      <c r="A18" s="282" t="s">
        <v>79</v>
      </c>
      <c r="B18" s="281">
        <v>1.65</v>
      </c>
      <c r="C18" s="280" t="s">
        <v>333</v>
      </c>
      <c r="D18" s="281">
        <v>154.71</v>
      </c>
    </row>
    <row r="19" spans="1:4">
      <c r="A19" s="283"/>
      <c r="B19" s="284"/>
      <c r="C19" s="280" t="s">
        <v>334</v>
      </c>
      <c r="D19" s="281">
        <v>282.43</v>
      </c>
    </row>
    <row r="20" spans="1:4">
      <c r="A20" s="280" t="s">
        <v>81</v>
      </c>
      <c r="B20" s="278">
        <v>1242.5</v>
      </c>
      <c r="C20" s="280"/>
      <c r="D20" s="281"/>
    </row>
    <row r="21" spans="1:4">
      <c r="A21" s="282" t="s">
        <v>83</v>
      </c>
      <c r="B21" s="281">
        <v>40</v>
      </c>
      <c r="C21" s="285"/>
      <c r="D21" s="281"/>
    </row>
    <row r="22" spans="1:4">
      <c r="A22" s="282" t="s">
        <v>85</v>
      </c>
      <c r="B22" s="281">
        <v>2.5</v>
      </c>
      <c r="C22" s="286"/>
      <c r="D22" s="281"/>
    </row>
    <row r="23" ht="14.25" spans="1:4">
      <c r="A23" s="287" t="s">
        <v>335</v>
      </c>
      <c r="B23" s="281">
        <v>1200</v>
      </c>
      <c r="C23" s="288"/>
      <c r="D23" s="284"/>
    </row>
    <row r="24" ht="18" spans="1:4">
      <c r="A24" s="279" t="s">
        <v>87</v>
      </c>
      <c r="B24" s="278">
        <v>4985.71</v>
      </c>
      <c r="C24" s="279" t="s">
        <v>88</v>
      </c>
      <c r="D24" s="278">
        <v>219.66</v>
      </c>
    </row>
    <row r="25" spans="1:4">
      <c r="A25" s="280" t="s">
        <v>89</v>
      </c>
      <c r="B25" s="289">
        <v>3672</v>
      </c>
      <c r="C25" s="280" t="s">
        <v>90</v>
      </c>
      <c r="D25" s="281">
        <v>182</v>
      </c>
    </row>
    <row r="26" spans="1:4">
      <c r="A26" s="280" t="s">
        <v>336</v>
      </c>
      <c r="B26" s="281">
        <v>37.66</v>
      </c>
      <c r="C26" s="280" t="s">
        <v>92</v>
      </c>
      <c r="D26" s="281">
        <v>37.66</v>
      </c>
    </row>
    <row r="27" spans="1:4">
      <c r="A27" s="280" t="s">
        <v>93</v>
      </c>
      <c r="B27" s="289">
        <v>1276.05</v>
      </c>
      <c r="C27" s="290"/>
      <c r="D27" s="281"/>
    </row>
    <row r="28" ht="53.25" customHeight="1" spans="1:4">
      <c r="A28" s="291" t="s">
        <v>337</v>
      </c>
      <c r="B28" s="292"/>
      <c r="C28" s="292"/>
      <c r="D28" s="292"/>
    </row>
  </sheetData>
  <mergeCells count="3">
    <mergeCell ref="A1:D1"/>
    <mergeCell ref="A2:D2"/>
    <mergeCell ref="A28:D28"/>
  </mergeCells>
  <printOptions horizontalCentered="1"/>
  <pageMargins left="0.236220472440945" right="0.236220472440945" top="0.511811023622047" bottom="0" header="0.31496062992126" footer="0.31496062992126"/>
  <pageSetup paperSize="9" orientation="portrait"/>
  <headerFooter>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102"/>
  <sheetViews>
    <sheetView workbookViewId="0">
      <selection activeCell="A100" sqref="A100"/>
    </sheetView>
  </sheetViews>
  <sheetFormatPr defaultColWidth="21.5" defaultRowHeight="14.25" outlineLevelCol="1"/>
  <cols>
    <col min="1" max="1" width="51.625" style="260" customWidth="1"/>
    <col min="2" max="2" width="30.625" style="260" customWidth="1"/>
    <col min="3" max="16384" width="21.5" style="260"/>
  </cols>
  <sheetData>
    <row r="1" ht="18" spans="1:2">
      <c r="A1" s="261" t="s">
        <v>338</v>
      </c>
      <c r="B1" s="261"/>
    </row>
    <row r="2" s="259" customFormat="1" ht="24" spans="1:2">
      <c r="A2" s="262" t="s">
        <v>339</v>
      </c>
      <c r="B2" s="262"/>
    </row>
    <row r="3" ht="27" customHeight="1" spans="1:2">
      <c r="A3" s="263" t="s">
        <v>2</v>
      </c>
      <c r="B3" s="263"/>
    </row>
    <row r="4" ht="24" customHeight="1" spans="1:2">
      <c r="A4" s="264" t="s">
        <v>98</v>
      </c>
      <c r="B4" s="265" t="s">
        <v>340</v>
      </c>
    </row>
    <row r="5" ht="25.5" customHeight="1" spans="1:2">
      <c r="A5" s="266" t="s">
        <v>54</v>
      </c>
      <c r="B5" s="267">
        <v>6584.46</v>
      </c>
    </row>
    <row r="6" ht="20.1" customHeight="1" spans="1:2">
      <c r="A6" s="268" t="s">
        <v>56</v>
      </c>
      <c r="B6" s="269">
        <v>1183.4</v>
      </c>
    </row>
    <row r="7" ht="20.1" customHeight="1" spans="1:2">
      <c r="A7" s="270" t="s">
        <v>341</v>
      </c>
      <c r="B7" s="269">
        <v>14.93</v>
      </c>
    </row>
    <row r="8" ht="20.1" customHeight="1" spans="1:2">
      <c r="A8" s="271" t="s">
        <v>342</v>
      </c>
      <c r="B8" s="269">
        <v>14.93</v>
      </c>
    </row>
    <row r="9" ht="20.1" customHeight="1" spans="1:2">
      <c r="A9" s="270" t="s">
        <v>343</v>
      </c>
      <c r="B9" s="269">
        <v>692.17</v>
      </c>
    </row>
    <row r="10" ht="20.1" customHeight="1" spans="1:2">
      <c r="A10" s="271" t="s">
        <v>342</v>
      </c>
      <c r="B10" s="269">
        <v>337.8</v>
      </c>
    </row>
    <row r="11" ht="20.1" customHeight="1" spans="1:2">
      <c r="A11" s="271" t="s">
        <v>344</v>
      </c>
      <c r="B11" s="269">
        <v>286.6</v>
      </c>
    </row>
    <row r="12" ht="20.1" customHeight="1" spans="1:2">
      <c r="A12" s="271" t="s">
        <v>345</v>
      </c>
      <c r="B12" s="269">
        <v>67.77</v>
      </c>
    </row>
    <row r="13" spans="1:2">
      <c r="A13" s="270" t="s">
        <v>346</v>
      </c>
      <c r="B13" s="269">
        <v>157.22</v>
      </c>
    </row>
    <row r="14" spans="1:2">
      <c r="A14" s="271" t="s">
        <v>342</v>
      </c>
      <c r="B14" s="269">
        <v>157.22</v>
      </c>
    </row>
    <row r="15" spans="1:2">
      <c r="A15" s="270" t="s">
        <v>347</v>
      </c>
      <c r="B15" s="269">
        <v>31.73</v>
      </c>
    </row>
    <row r="16" spans="1:2">
      <c r="A16" s="271" t="s">
        <v>342</v>
      </c>
      <c r="B16" s="269">
        <v>19.23</v>
      </c>
    </row>
    <row r="17" spans="1:2">
      <c r="A17" s="271" t="s">
        <v>348</v>
      </c>
      <c r="B17" s="269">
        <v>12.5</v>
      </c>
    </row>
    <row r="18" spans="1:2">
      <c r="A18" s="270" t="s">
        <v>349</v>
      </c>
      <c r="B18" s="269">
        <v>287.35</v>
      </c>
    </row>
    <row r="19" spans="1:2">
      <c r="A19" s="271" t="s">
        <v>342</v>
      </c>
      <c r="B19" s="269">
        <v>282.35</v>
      </c>
    </row>
    <row r="20" spans="1:2">
      <c r="A20" s="271" t="s">
        <v>350</v>
      </c>
      <c r="B20" s="269">
        <v>5</v>
      </c>
    </row>
    <row r="21" spans="1:2">
      <c r="A21" s="268" t="s">
        <v>58</v>
      </c>
      <c r="B21" s="269">
        <v>10</v>
      </c>
    </row>
    <row r="22" spans="1:2">
      <c r="A22" s="270" t="s">
        <v>351</v>
      </c>
      <c r="B22" s="269">
        <v>10</v>
      </c>
    </row>
    <row r="23" spans="1:2">
      <c r="A23" s="271" t="s">
        <v>352</v>
      </c>
      <c r="B23" s="269">
        <v>10</v>
      </c>
    </row>
    <row r="24" spans="1:2">
      <c r="A24" s="268" t="s">
        <v>60</v>
      </c>
      <c r="B24" s="269">
        <v>217.85</v>
      </c>
    </row>
    <row r="25" spans="1:2">
      <c r="A25" s="271" t="s">
        <v>353</v>
      </c>
      <c r="B25" s="269">
        <v>217.85</v>
      </c>
    </row>
    <row r="26" spans="1:2">
      <c r="A26" s="271" t="s">
        <v>354</v>
      </c>
      <c r="B26" s="269">
        <v>10</v>
      </c>
    </row>
    <row r="27" spans="1:2">
      <c r="A27" s="271" t="s">
        <v>355</v>
      </c>
      <c r="B27" s="269">
        <v>207.85</v>
      </c>
    </row>
    <row r="28" spans="1:2">
      <c r="A28" s="268" t="s">
        <v>62</v>
      </c>
      <c r="B28" s="269">
        <v>796.54</v>
      </c>
    </row>
    <row r="29" spans="1:2">
      <c r="A29" s="270" t="s">
        <v>356</v>
      </c>
      <c r="B29" s="269">
        <v>171</v>
      </c>
    </row>
    <row r="30" spans="1:2">
      <c r="A30" s="271" t="s">
        <v>357</v>
      </c>
      <c r="B30" s="269">
        <v>171</v>
      </c>
    </row>
    <row r="31" spans="1:2">
      <c r="A31" s="270" t="s">
        <v>358</v>
      </c>
      <c r="B31" s="269">
        <v>94.6</v>
      </c>
    </row>
    <row r="32" spans="1:2">
      <c r="A32" s="271" t="s">
        <v>359</v>
      </c>
      <c r="B32" s="269">
        <v>94.6</v>
      </c>
    </row>
    <row r="33" spans="1:2">
      <c r="A33" s="270" t="s">
        <v>360</v>
      </c>
      <c r="B33" s="269">
        <v>419.31</v>
      </c>
    </row>
    <row r="34" spans="1:2">
      <c r="A34" s="271" t="s">
        <v>361</v>
      </c>
      <c r="B34" s="269">
        <v>168.96</v>
      </c>
    </row>
    <row r="35" spans="1:2">
      <c r="A35" s="271" t="s">
        <v>362</v>
      </c>
      <c r="B35" s="269">
        <v>84.48</v>
      </c>
    </row>
    <row r="36" spans="1:2">
      <c r="A36" s="271" t="s">
        <v>363</v>
      </c>
      <c r="B36" s="269">
        <v>165.87</v>
      </c>
    </row>
    <row r="37" spans="1:2">
      <c r="A37" s="270" t="s">
        <v>364</v>
      </c>
      <c r="B37" s="269">
        <v>8</v>
      </c>
    </row>
    <row r="38" spans="1:2">
      <c r="A38" s="271" t="s">
        <v>365</v>
      </c>
      <c r="B38" s="269">
        <v>8</v>
      </c>
    </row>
    <row r="39" spans="1:2">
      <c r="A39" s="270" t="s">
        <v>366</v>
      </c>
      <c r="B39" s="269">
        <v>50.24</v>
      </c>
    </row>
    <row r="40" spans="1:2">
      <c r="A40" s="271" t="s">
        <v>367</v>
      </c>
      <c r="B40" s="269">
        <v>50.24</v>
      </c>
    </row>
    <row r="41" spans="1:2">
      <c r="A41" s="270" t="s">
        <v>368</v>
      </c>
      <c r="B41" s="269">
        <v>1.48</v>
      </c>
    </row>
    <row r="42" spans="1:2">
      <c r="A42" s="271" t="s">
        <v>369</v>
      </c>
      <c r="B42" s="269">
        <v>1.48</v>
      </c>
    </row>
    <row r="43" spans="1:2">
      <c r="A43" s="270" t="s">
        <v>370</v>
      </c>
      <c r="B43" s="269">
        <v>5.09</v>
      </c>
    </row>
    <row r="44" spans="1:2">
      <c r="A44" s="271" t="s">
        <v>371</v>
      </c>
      <c r="B44" s="269">
        <v>5.09</v>
      </c>
    </row>
    <row r="45" spans="1:2">
      <c r="A45" s="270" t="s">
        <v>372</v>
      </c>
      <c r="B45" s="269">
        <v>31.03</v>
      </c>
    </row>
    <row r="46" spans="1:2">
      <c r="A46" s="271" t="s">
        <v>373</v>
      </c>
      <c r="B46" s="269">
        <v>31.03</v>
      </c>
    </row>
    <row r="47" spans="1:2">
      <c r="A47" s="270" t="s">
        <v>374</v>
      </c>
      <c r="B47" s="269">
        <v>15.79</v>
      </c>
    </row>
    <row r="48" spans="1:2">
      <c r="A48" s="271" t="s">
        <v>375</v>
      </c>
      <c r="B48" s="269">
        <v>15.79</v>
      </c>
    </row>
    <row r="49" spans="1:2">
      <c r="A49" s="268" t="s">
        <v>64</v>
      </c>
      <c r="B49" s="269">
        <v>336.55</v>
      </c>
    </row>
    <row r="50" spans="1:2">
      <c r="A50" s="270" t="s">
        <v>376</v>
      </c>
      <c r="B50" s="269">
        <v>145.58</v>
      </c>
    </row>
    <row r="51" spans="1:2">
      <c r="A51" s="271" t="s">
        <v>342</v>
      </c>
      <c r="B51" s="269">
        <v>141.58</v>
      </c>
    </row>
    <row r="52" spans="1:2">
      <c r="A52" s="271" t="s">
        <v>377</v>
      </c>
      <c r="B52" s="269">
        <v>4</v>
      </c>
    </row>
    <row r="53" spans="1:2">
      <c r="A53" s="270" t="s">
        <v>378</v>
      </c>
      <c r="B53" s="269">
        <v>164.97</v>
      </c>
    </row>
    <row r="54" spans="1:2">
      <c r="A54" s="271" t="s">
        <v>379</v>
      </c>
      <c r="B54" s="269">
        <v>38.27</v>
      </c>
    </row>
    <row r="55" spans="1:2">
      <c r="A55" s="271" t="s">
        <v>380</v>
      </c>
      <c r="B55" s="269">
        <v>51.48</v>
      </c>
    </row>
    <row r="56" spans="1:2">
      <c r="A56" s="271" t="s">
        <v>381</v>
      </c>
      <c r="B56" s="269">
        <v>56.21</v>
      </c>
    </row>
    <row r="57" spans="1:2">
      <c r="A57" s="271" t="s">
        <v>382</v>
      </c>
      <c r="B57" s="269">
        <v>19.01</v>
      </c>
    </row>
    <row r="58" spans="1:2">
      <c r="A58" s="270" t="s">
        <v>383</v>
      </c>
      <c r="B58" s="269">
        <v>26</v>
      </c>
    </row>
    <row r="59" spans="1:2">
      <c r="A59" s="271" t="s">
        <v>384</v>
      </c>
      <c r="B59" s="269">
        <v>26</v>
      </c>
    </row>
    <row r="60" spans="1:2">
      <c r="A60" s="268" t="s">
        <v>66</v>
      </c>
      <c r="B60" s="269">
        <v>19.13</v>
      </c>
    </row>
    <row r="61" spans="1:2">
      <c r="A61" s="270" t="s">
        <v>385</v>
      </c>
      <c r="B61" s="269">
        <v>19.13</v>
      </c>
    </row>
    <row r="62" spans="1:2">
      <c r="A62" s="271" t="s">
        <v>386</v>
      </c>
      <c r="B62" s="269">
        <v>19.13</v>
      </c>
    </row>
    <row r="63" spans="1:2">
      <c r="A63" s="268" t="s">
        <v>68</v>
      </c>
      <c r="B63" s="269">
        <v>1011.21</v>
      </c>
    </row>
    <row r="64" spans="1:2">
      <c r="A64" s="270" t="s">
        <v>387</v>
      </c>
      <c r="B64" s="269">
        <v>98.95</v>
      </c>
    </row>
    <row r="65" spans="1:2">
      <c r="A65" s="271" t="s">
        <v>342</v>
      </c>
      <c r="B65" s="269">
        <v>83.21</v>
      </c>
    </row>
    <row r="66" spans="1:2">
      <c r="A66" s="271" t="s">
        <v>388</v>
      </c>
      <c r="B66" s="269">
        <v>15.74</v>
      </c>
    </row>
    <row r="67" spans="1:2">
      <c r="A67" s="270" t="s">
        <v>389</v>
      </c>
      <c r="B67" s="269">
        <v>785</v>
      </c>
    </row>
    <row r="68" spans="1:2">
      <c r="A68" s="271" t="s">
        <v>390</v>
      </c>
      <c r="B68" s="269">
        <v>785</v>
      </c>
    </row>
    <row r="69" spans="1:2">
      <c r="A69" s="270" t="s">
        <v>391</v>
      </c>
      <c r="B69" s="269">
        <v>94.4</v>
      </c>
    </row>
    <row r="70" spans="1:2">
      <c r="A70" s="271" t="s">
        <v>161</v>
      </c>
      <c r="B70" s="269">
        <v>94.4</v>
      </c>
    </row>
    <row r="71" spans="1:2">
      <c r="A71" s="270" t="s">
        <v>392</v>
      </c>
      <c r="B71" s="269">
        <v>32.86</v>
      </c>
    </row>
    <row r="72" spans="1:2">
      <c r="A72" s="271" t="s">
        <v>163</v>
      </c>
      <c r="B72" s="269">
        <v>32.86</v>
      </c>
    </row>
    <row r="73" spans="1:2">
      <c r="A73" s="268" t="s">
        <v>70</v>
      </c>
      <c r="B73" s="269">
        <v>1993.84</v>
      </c>
    </row>
    <row r="74" spans="1:2">
      <c r="A74" s="270" t="s">
        <v>393</v>
      </c>
      <c r="B74" s="269">
        <v>1063.46</v>
      </c>
    </row>
    <row r="75" spans="1:2">
      <c r="A75" s="271" t="s">
        <v>373</v>
      </c>
      <c r="B75" s="269">
        <v>861.36</v>
      </c>
    </row>
    <row r="76" spans="1:2">
      <c r="A76" s="271" t="s">
        <v>394</v>
      </c>
      <c r="B76" s="269">
        <v>10</v>
      </c>
    </row>
    <row r="77" spans="1:2">
      <c r="A77" s="271" t="s">
        <v>395</v>
      </c>
      <c r="B77" s="269">
        <v>192.1</v>
      </c>
    </row>
    <row r="78" spans="1:2">
      <c r="A78" s="270" t="s">
        <v>396</v>
      </c>
      <c r="B78" s="269">
        <v>21.24</v>
      </c>
    </row>
    <row r="79" spans="1:2">
      <c r="A79" s="271" t="s">
        <v>397</v>
      </c>
      <c r="B79" s="269">
        <v>21.24</v>
      </c>
    </row>
    <row r="80" spans="1:2">
      <c r="A80" s="270" t="s">
        <v>398</v>
      </c>
      <c r="B80" s="269">
        <v>15</v>
      </c>
    </row>
    <row r="81" spans="1:2">
      <c r="A81" s="271" t="s">
        <v>399</v>
      </c>
      <c r="B81" s="269">
        <v>15</v>
      </c>
    </row>
    <row r="82" spans="1:2">
      <c r="A82" s="270" t="s">
        <v>400</v>
      </c>
      <c r="B82" s="269">
        <v>894.14</v>
      </c>
    </row>
    <row r="83" spans="1:2">
      <c r="A83" s="271" t="s">
        <v>401</v>
      </c>
      <c r="B83" s="269">
        <v>235.27</v>
      </c>
    </row>
    <row r="84" spans="1:2">
      <c r="A84" s="271" t="s">
        <v>402</v>
      </c>
      <c r="B84" s="269">
        <v>658.87</v>
      </c>
    </row>
    <row r="85" spans="1:2">
      <c r="A85" s="268" t="s">
        <v>72</v>
      </c>
      <c r="B85" s="269">
        <v>318.99</v>
      </c>
    </row>
    <row r="86" spans="1:2">
      <c r="A86" s="270" t="s">
        <v>403</v>
      </c>
      <c r="B86" s="269">
        <v>318.99</v>
      </c>
    </row>
    <row r="87" spans="1:2">
      <c r="A87" s="271" t="s">
        <v>404</v>
      </c>
      <c r="B87" s="269">
        <v>263.61</v>
      </c>
    </row>
    <row r="88" spans="1:2">
      <c r="A88" s="271" t="s">
        <v>405</v>
      </c>
      <c r="B88" s="269">
        <v>55.38</v>
      </c>
    </row>
    <row r="89" spans="1:2">
      <c r="A89" s="268" t="s">
        <v>332</v>
      </c>
      <c r="B89" s="269">
        <v>200.47</v>
      </c>
    </row>
    <row r="90" spans="1:2">
      <c r="A90" s="270" t="s">
        <v>406</v>
      </c>
      <c r="B90" s="269">
        <v>200.47</v>
      </c>
    </row>
    <row r="91" spans="1:2">
      <c r="A91" s="271" t="s">
        <v>407</v>
      </c>
      <c r="B91" s="269">
        <v>200.47</v>
      </c>
    </row>
    <row r="92" spans="1:2">
      <c r="A92" s="268" t="s">
        <v>190</v>
      </c>
      <c r="B92" s="269">
        <v>59.34</v>
      </c>
    </row>
    <row r="93" spans="1:2">
      <c r="A93" s="270" t="s">
        <v>408</v>
      </c>
      <c r="B93" s="269">
        <v>58.51</v>
      </c>
    </row>
    <row r="94" spans="1:2">
      <c r="A94" s="271" t="s">
        <v>342</v>
      </c>
      <c r="B94" s="269">
        <v>58.51</v>
      </c>
    </row>
    <row r="95" spans="1:2">
      <c r="A95" s="270" t="s">
        <v>409</v>
      </c>
      <c r="B95" s="269">
        <v>0.83</v>
      </c>
    </row>
    <row r="96" spans="1:2">
      <c r="A96" s="271" t="s">
        <v>410</v>
      </c>
      <c r="B96" s="269">
        <v>0.83</v>
      </c>
    </row>
    <row r="97" spans="1:2">
      <c r="A97" s="268" t="s">
        <v>333</v>
      </c>
      <c r="B97" s="269">
        <v>154.71</v>
      </c>
    </row>
    <row r="98" spans="1:2">
      <c r="A98" s="268" t="s">
        <v>334</v>
      </c>
      <c r="B98" s="269">
        <v>282.43</v>
      </c>
    </row>
    <row r="99" spans="1:2">
      <c r="A99" s="270" t="s">
        <v>411</v>
      </c>
      <c r="B99" s="269">
        <v>35.29</v>
      </c>
    </row>
    <row r="100" spans="1:2">
      <c r="A100" s="270" t="s">
        <v>412</v>
      </c>
      <c r="B100" s="269">
        <v>247.14</v>
      </c>
    </row>
    <row r="101" spans="1:2">
      <c r="A101" s="271" t="s">
        <v>413</v>
      </c>
      <c r="B101" s="269">
        <v>247.14</v>
      </c>
    </row>
    <row r="102" ht="47.45" customHeight="1" spans="1:2">
      <c r="A102" s="272" t="s">
        <v>414</v>
      </c>
      <c r="B102" s="272"/>
    </row>
  </sheetData>
  <autoFilter ref="A4:B102">
    <extLst/>
  </autoFilter>
  <mergeCells count="4">
    <mergeCell ref="A1:B1"/>
    <mergeCell ref="A2:B2"/>
    <mergeCell ref="A3:B3"/>
    <mergeCell ref="A102:B102"/>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21"/>
  <sheetViews>
    <sheetView showZeros="0" workbookViewId="0">
      <selection activeCell="C12" sqref="C12"/>
    </sheetView>
  </sheetViews>
  <sheetFormatPr defaultColWidth="9" defaultRowHeight="12.75" outlineLevelCol="3"/>
  <cols>
    <col min="1" max="1" width="37" style="244" customWidth="1"/>
    <col min="2" max="4" width="18.125" style="244" customWidth="1"/>
    <col min="5" max="5" width="16.5" style="244" customWidth="1"/>
    <col min="6" max="16384" width="9" style="244"/>
  </cols>
  <sheetData>
    <row r="1" ht="20.25" customHeight="1" spans="1:4">
      <c r="A1" s="149" t="s">
        <v>415</v>
      </c>
      <c r="B1" s="149"/>
      <c r="C1" s="149"/>
      <c r="D1" s="149"/>
    </row>
    <row r="2" ht="29.25" customHeight="1" spans="1:4">
      <c r="A2" s="150" t="s">
        <v>339</v>
      </c>
      <c r="B2" s="150"/>
      <c r="C2" s="150"/>
      <c r="D2" s="150"/>
    </row>
    <row r="3" ht="18" customHeight="1" spans="1:4">
      <c r="A3" s="245" t="s">
        <v>416</v>
      </c>
      <c r="B3" s="245"/>
      <c r="C3" s="245"/>
      <c r="D3" s="245"/>
    </row>
    <row r="4" ht="21" customHeight="1" spans="1:4">
      <c r="A4" s="246"/>
      <c r="B4" s="246"/>
      <c r="C4" s="246"/>
      <c r="D4" s="247" t="s">
        <v>2</v>
      </c>
    </row>
    <row r="5" s="243" customFormat="1" ht="24" customHeight="1" spans="1:4">
      <c r="A5" s="248" t="s">
        <v>417</v>
      </c>
      <c r="B5" s="248" t="s">
        <v>418</v>
      </c>
      <c r="C5" s="248"/>
      <c r="D5" s="248"/>
    </row>
    <row r="6" s="243" customFormat="1" ht="24" customHeight="1" spans="1:4">
      <c r="A6" s="248"/>
      <c r="B6" s="248" t="s">
        <v>419</v>
      </c>
      <c r="C6" s="248" t="s">
        <v>420</v>
      </c>
      <c r="D6" s="248" t="s">
        <v>421</v>
      </c>
    </row>
    <row r="7" ht="24" customHeight="1" spans="1:4">
      <c r="A7" s="249" t="s">
        <v>54</v>
      </c>
      <c r="B7" s="250">
        <v>6584.46</v>
      </c>
      <c r="C7" s="250">
        <v>3234.33</v>
      </c>
      <c r="D7" s="250">
        <v>3350.13</v>
      </c>
    </row>
    <row r="8" ht="20.1" customHeight="1" spans="1:4">
      <c r="A8" s="251" t="s">
        <v>30</v>
      </c>
      <c r="B8" s="252">
        <v>1183.4</v>
      </c>
      <c r="C8" s="252">
        <v>879.3</v>
      </c>
      <c r="D8" s="252">
        <v>304.1</v>
      </c>
    </row>
    <row r="9" ht="20.1" customHeight="1" spans="1:4">
      <c r="A9" s="251" t="s">
        <v>422</v>
      </c>
      <c r="B9" s="252">
        <v>10</v>
      </c>
      <c r="C9" s="253"/>
      <c r="D9" s="252">
        <v>10</v>
      </c>
    </row>
    <row r="10" ht="20.1" customHeight="1" spans="1:4">
      <c r="A10" s="254" t="s">
        <v>31</v>
      </c>
      <c r="B10" s="252">
        <v>217.85</v>
      </c>
      <c r="C10" s="255">
        <v>207.85</v>
      </c>
      <c r="D10" s="255">
        <v>10</v>
      </c>
    </row>
    <row r="11" ht="20.1" customHeight="1" spans="1:4">
      <c r="A11" s="254" t="s">
        <v>32</v>
      </c>
      <c r="B11" s="252">
        <v>796.54</v>
      </c>
      <c r="C11" s="255">
        <v>621.33</v>
      </c>
      <c r="D11" s="255">
        <v>175.21</v>
      </c>
    </row>
    <row r="12" ht="20.1" customHeight="1" spans="1:4">
      <c r="A12" s="254" t="s">
        <v>33</v>
      </c>
      <c r="B12" s="252">
        <v>336.55</v>
      </c>
      <c r="C12" s="255">
        <v>306.55</v>
      </c>
      <c r="D12" s="255">
        <v>30</v>
      </c>
    </row>
    <row r="13" ht="20.1" customHeight="1" spans="1:4">
      <c r="A13" s="254" t="s">
        <v>34</v>
      </c>
      <c r="B13" s="252">
        <v>19.13</v>
      </c>
      <c r="C13" s="255"/>
      <c r="D13" s="255">
        <v>19.13</v>
      </c>
    </row>
    <row r="14" ht="20.1" customHeight="1" spans="1:4">
      <c r="A14" s="254" t="s">
        <v>35</v>
      </c>
      <c r="B14" s="252">
        <v>1011.21</v>
      </c>
      <c r="C14" s="255">
        <v>98.95</v>
      </c>
      <c r="D14" s="255">
        <v>912.26</v>
      </c>
    </row>
    <row r="15" ht="20.1" customHeight="1" spans="1:4">
      <c r="A15" s="254" t="s">
        <v>36</v>
      </c>
      <c r="B15" s="252">
        <v>1993.84</v>
      </c>
      <c r="C15" s="255">
        <v>861.37</v>
      </c>
      <c r="D15" s="255">
        <v>1132.47</v>
      </c>
    </row>
    <row r="16" ht="20.1" customHeight="1" spans="1:4">
      <c r="A16" s="254" t="s">
        <v>37</v>
      </c>
      <c r="B16" s="252">
        <v>318.99</v>
      </c>
      <c r="C16" s="255"/>
      <c r="D16" s="255">
        <v>318.99</v>
      </c>
    </row>
    <row r="17" ht="20.1" customHeight="1" spans="1:4">
      <c r="A17" s="254" t="s">
        <v>40</v>
      </c>
      <c r="B17" s="252">
        <v>200.47</v>
      </c>
      <c r="C17" s="255">
        <v>200.47</v>
      </c>
      <c r="D17" s="255"/>
    </row>
    <row r="18" ht="20.1" customHeight="1" spans="1:4">
      <c r="A18" s="254" t="s">
        <v>41</v>
      </c>
      <c r="B18" s="252">
        <v>59.34</v>
      </c>
      <c r="C18" s="255">
        <v>58.51</v>
      </c>
      <c r="D18" s="255">
        <v>0.83</v>
      </c>
    </row>
    <row r="19" ht="20.1" customHeight="1" spans="1:4">
      <c r="A19" s="254" t="s">
        <v>423</v>
      </c>
      <c r="B19" s="252">
        <v>154.71</v>
      </c>
      <c r="C19" s="256"/>
      <c r="D19" s="255">
        <v>154.71</v>
      </c>
    </row>
    <row r="20" ht="20.1" customHeight="1" spans="1:4">
      <c r="A20" s="254" t="s">
        <v>424</v>
      </c>
      <c r="B20" s="252">
        <v>282.43</v>
      </c>
      <c r="C20" s="255"/>
      <c r="D20" s="255">
        <v>282.43</v>
      </c>
    </row>
    <row r="21" ht="52.5" customHeight="1" spans="1:4">
      <c r="A21" s="257" t="s">
        <v>425</v>
      </c>
      <c r="B21" s="258"/>
      <c r="C21" s="258"/>
      <c r="D21" s="258"/>
    </row>
  </sheetData>
  <mergeCells count="7">
    <mergeCell ref="A1:D1"/>
    <mergeCell ref="A2:D2"/>
    <mergeCell ref="A3:D3"/>
    <mergeCell ref="A4:C4"/>
    <mergeCell ref="B5:D5"/>
    <mergeCell ref="A21:D21"/>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26"/>
  <sheetViews>
    <sheetView workbookViewId="0">
      <selection activeCell="A6" sqref="A6"/>
    </sheetView>
  </sheetViews>
  <sheetFormatPr defaultColWidth="21.5" defaultRowHeight="21.95" customHeight="1" outlineLevelCol="1"/>
  <cols>
    <col min="1" max="1" width="46" style="234" customWidth="1"/>
    <col min="2" max="2" width="32.5" style="234" customWidth="1"/>
    <col min="3" max="16384" width="21.5" style="234"/>
  </cols>
  <sheetData>
    <row r="1" ht="23.25" customHeight="1" spans="1:2">
      <c r="A1" s="149" t="s">
        <v>426</v>
      </c>
      <c r="B1" s="149"/>
    </row>
    <row r="2" s="233" customFormat="1" ht="30.75" customHeight="1" spans="1:2">
      <c r="A2" s="150" t="s">
        <v>427</v>
      </c>
      <c r="B2" s="150"/>
    </row>
    <row r="3" s="233" customFormat="1" ht="21" customHeight="1" spans="1:2">
      <c r="A3" s="235" t="s">
        <v>428</v>
      </c>
      <c r="B3" s="235"/>
    </row>
    <row r="4" customHeight="1" spans="1:2">
      <c r="A4" s="236"/>
      <c r="B4" s="237" t="s">
        <v>2</v>
      </c>
    </row>
    <row r="5" ht="24" customHeight="1" spans="1:2">
      <c r="A5" s="238" t="s">
        <v>429</v>
      </c>
      <c r="B5" s="239" t="s">
        <v>418</v>
      </c>
    </row>
    <row r="6" ht="24" customHeight="1" spans="1:2">
      <c r="A6" s="240" t="s">
        <v>430</v>
      </c>
      <c r="B6" s="155">
        <v>3234.33</v>
      </c>
    </row>
    <row r="7" ht="20.1" customHeight="1" spans="1:2">
      <c r="A7" s="240" t="s">
        <v>431</v>
      </c>
      <c r="B7" s="155">
        <v>1404.6</v>
      </c>
    </row>
    <row r="8" ht="20.1" customHeight="1" spans="1:2">
      <c r="A8" s="241" t="s">
        <v>432</v>
      </c>
      <c r="B8" s="155">
        <v>233.56</v>
      </c>
    </row>
    <row r="9" ht="20.1" customHeight="1" spans="1:2">
      <c r="A9" s="241" t="s">
        <v>433</v>
      </c>
      <c r="B9" s="155">
        <v>432.87</v>
      </c>
    </row>
    <row r="10" ht="20.1" customHeight="1" spans="1:2">
      <c r="A10" s="241" t="s">
        <v>407</v>
      </c>
      <c r="B10" s="155">
        <v>200.47</v>
      </c>
    </row>
    <row r="11" ht="20.1" customHeight="1" spans="1:2">
      <c r="A11" s="241" t="s">
        <v>434</v>
      </c>
      <c r="B11" s="155">
        <v>537.7</v>
      </c>
    </row>
    <row r="12" ht="20.1" customHeight="1" spans="1:2">
      <c r="A12" s="240" t="s">
        <v>435</v>
      </c>
      <c r="B12" s="155">
        <v>695.3</v>
      </c>
    </row>
    <row r="13" ht="20.1" customHeight="1" spans="1:2">
      <c r="A13" s="241" t="s">
        <v>436</v>
      </c>
      <c r="B13" s="155">
        <v>488.3</v>
      </c>
    </row>
    <row r="14" ht="20.1" customHeight="1" spans="1:2">
      <c r="A14" s="241" t="s">
        <v>437</v>
      </c>
      <c r="B14" s="155">
        <v>10</v>
      </c>
    </row>
    <row r="15" ht="20.1" customHeight="1" spans="1:2">
      <c r="A15" s="241" t="s">
        <v>438</v>
      </c>
      <c r="B15" s="155">
        <v>10</v>
      </c>
    </row>
    <row r="16" ht="20.1" customHeight="1" spans="1:2">
      <c r="A16" s="241" t="s">
        <v>439</v>
      </c>
      <c r="B16" s="155">
        <v>109.8</v>
      </c>
    </row>
    <row r="17" ht="20.1" customHeight="1" spans="1:2">
      <c r="A17" s="241" t="s">
        <v>440</v>
      </c>
      <c r="B17" s="155">
        <v>10</v>
      </c>
    </row>
    <row r="18" ht="20.1" customHeight="1" spans="1:2">
      <c r="A18" s="241" t="s">
        <v>441</v>
      </c>
      <c r="B18" s="155">
        <v>49.5</v>
      </c>
    </row>
    <row r="19" ht="20.1" customHeight="1" spans="1:2">
      <c r="A19" s="241" t="s">
        <v>442</v>
      </c>
      <c r="B19" s="155">
        <v>5</v>
      </c>
    </row>
    <row r="20" ht="20.1" customHeight="1" spans="1:2">
      <c r="A20" s="241" t="s">
        <v>443</v>
      </c>
      <c r="B20" s="155">
        <v>12.7</v>
      </c>
    </row>
    <row r="21" ht="20.1" customHeight="1" spans="1:2">
      <c r="A21" s="240" t="s">
        <v>444</v>
      </c>
      <c r="B21" s="155">
        <v>948.04</v>
      </c>
    </row>
    <row r="22" ht="20.1" customHeight="1" spans="1:2">
      <c r="A22" s="241" t="s">
        <v>445</v>
      </c>
      <c r="B22" s="155">
        <v>948.04</v>
      </c>
    </row>
    <row r="23" ht="20.1" customHeight="1" spans="1:2">
      <c r="A23" s="240" t="s">
        <v>446</v>
      </c>
      <c r="B23" s="155">
        <v>186.39</v>
      </c>
    </row>
    <row r="24" ht="20.1" customHeight="1" spans="1:2">
      <c r="A24" s="241" t="s">
        <v>447</v>
      </c>
      <c r="B24" s="155">
        <v>20.52</v>
      </c>
    </row>
    <row r="25" ht="20.1" customHeight="1" spans="1:2">
      <c r="A25" s="241" t="s">
        <v>448</v>
      </c>
      <c r="B25" s="155">
        <v>165.87</v>
      </c>
    </row>
    <row r="26" ht="46.15" customHeight="1" spans="1:2">
      <c r="A26" s="242" t="s">
        <v>449</v>
      </c>
      <c r="B26" s="242"/>
    </row>
  </sheetData>
  <autoFilter ref="A5:B26">
    <extLst/>
  </autoFilter>
  <mergeCells count="4">
    <mergeCell ref="A1:B1"/>
    <mergeCell ref="A2:B2"/>
    <mergeCell ref="A3:B3"/>
    <mergeCell ref="A26:B26"/>
  </mergeCells>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43"/>
  <sheetViews>
    <sheetView showZeros="0" workbookViewId="0">
      <selection activeCell="A1" sqref="A1:D1"/>
    </sheetView>
  </sheetViews>
  <sheetFormatPr defaultColWidth="9" defaultRowHeight="14.25" outlineLevelCol="4"/>
  <cols>
    <col min="1" max="1" width="44.375" style="215" customWidth="1"/>
    <col min="2" max="2" width="14.875" style="215" customWidth="1"/>
    <col min="3" max="3" width="37.375" style="216" customWidth="1"/>
    <col min="4" max="4" width="15.625" style="216" customWidth="1"/>
    <col min="5" max="5" width="9" style="216"/>
    <col min="6" max="6" width="24.75" style="216" customWidth="1"/>
    <col min="7" max="16384" width="9" style="216"/>
  </cols>
  <sheetData>
    <row r="1" ht="20.25" customHeight="1" spans="1:4">
      <c r="A1" s="63" t="s">
        <v>450</v>
      </c>
      <c r="B1" s="63"/>
      <c r="C1" s="63"/>
      <c r="D1" s="63"/>
    </row>
    <row r="2" ht="24" spans="1:4">
      <c r="A2" s="128" t="s">
        <v>451</v>
      </c>
      <c r="B2" s="128"/>
      <c r="C2" s="128"/>
      <c r="D2" s="128"/>
    </row>
    <row r="3" ht="20.25" customHeight="1" spans="1:4">
      <c r="A3" s="129"/>
      <c r="B3" s="129"/>
      <c r="C3" s="217"/>
      <c r="D3" s="218" t="s">
        <v>2</v>
      </c>
    </row>
    <row r="4" ht="24" customHeight="1" spans="1:4">
      <c r="A4" s="219" t="s">
        <v>198</v>
      </c>
      <c r="B4" s="219" t="s">
        <v>222</v>
      </c>
      <c r="C4" s="219" t="s">
        <v>98</v>
      </c>
      <c r="D4" s="219" t="s">
        <v>222</v>
      </c>
    </row>
    <row r="5" ht="20.1" customHeight="1" spans="1:4">
      <c r="A5" s="220" t="s">
        <v>199</v>
      </c>
      <c r="B5" s="221">
        <v>3672</v>
      </c>
      <c r="C5" s="220" t="s">
        <v>200</v>
      </c>
      <c r="D5" s="222"/>
    </row>
    <row r="6" ht="20.1" customHeight="1" spans="1:4">
      <c r="A6" s="223" t="s">
        <v>201</v>
      </c>
      <c r="B6" s="221">
        <v>3672</v>
      </c>
      <c r="C6" s="223" t="s">
        <v>202</v>
      </c>
      <c r="D6" s="222"/>
    </row>
    <row r="7" ht="20.1" customHeight="1" spans="1:4">
      <c r="A7" s="224" t="s">
        <v>452</v>
      </c>
      <c r="B7" s="225">
        <v>1112</v>
      </c>
      <c r="C7" s="226" t="s">
        <v>207</v>
      </c>
      <c r="D7" s="227"/>
    </row>
    <row r="8" ht="20.1" customHeight="1" spans="1:4">
      <c r="A8" s="224" t="s">
        <v>453</v>
      </c>
      <c r="B8" s="228">
        <v>2560</v>
      </c>
      <c r="C8" s="229"/>
      <c r="D8" s="230"/>
    </row>
    <row r="9" ht="45.75" customHeight="1" spans="1:5">
      <c r="A9" s="231" t="s">
        <v>454</v>
      </c>
      <c r="B9" s="231"/>
      <c r="C9" s="231"/>
      <c r="D9" s="231"/>
      <c r="E9" s="232"/>
    </row>
    <row r="10" ht="20.1" customHeight="1" spans="1:2">
      <c r="A10" s="216"/>
      <c r="B10" s="216"/>
    </row>
    <row r="11" ht="20.1" customHeight="1" spans="1:2">
      <c r="A11" s="216"/>
      <c r="B11" s="216"/>
    </row>
    <row r="12" ht="20.1" customHeight="1" spans="1:2">
      <c r="A12" s="216"/>
      <c r="B12" s="216"/>
    </row>
    <row r="13" ht="20.1" customHeight="1" spans="1:2">
      <c r="A13" s="216"/>
      <c r="B13" s="216"/>
    </row>
    <row r="14" ht="20.1" customHeight="1" spans="1:2">
      <c r="A14" s="216"/>
      <c r="B14" s="216"/>
    </row>
    <row r="15" ht="20.1" customHeight="1" spans="1:2">
      <c r="A15" s="216"/>
      <c r="B15" s="216"/>
    </row>
    <row r="16" ht="20.1" customHeight="1" spans="1:2">
      <c r="A16" s="216"/>
      <c r="B16" s="216"/>
    </row>
    <row r="17" ht="20.1" customHeight="1" spans="1:2">
      <c r="A17" s="216"/>
      <c r="B17" s="216"/>
    </row>
    <row r="18" ht="20.1" customHeight="1" spans="1:2">
      <c r="A18" s="216"/>
      <c r="B18" s="216"/>
    </row>
    <row r="19" ht="20.1" customHeight="1" spans="1:2">
      <c r="A19" s="216"/>
      <c r="B19" s="216"/>
    </row>
    <row r="20" ht="20.1" customHeight="1" spans="1:2">
      <c r="A20" s="216"/>
      <c r="B20" s="216"/>
    </row>
    <row r="21" ht="20.1" customHeight="1" spans="1:2">
      <c r="A21" s="216"/>
      <c r="B21" s="216"/>
    </row>
    <row r="22" ht="20.1" customHeight="1" spans="1:2">
      <c r="A22" s="216"/>
      <c r="B22" s="216"/>
    </row>
    <row r="23" ht="20.1" customHeight="1" spans="1:2">
      <c r="A23" s="216"/>
      <c r="B23" s="216"/>
    </row>
    <row r="24" ht="20.1" customHeight="1" spans="1:2">
      <c r="A24" s="216"/>
      <c r="B24" s="216"/>
    </row>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sheetData>
  <mergeCells count="4">
    <mergeCell ref="A1:D1"/>
    <mergeCell ref="A2:D2"/>
    <mergeCell ref="A3:B3"/>
    <mergeCell ref="A9:D9"/>
  </mergeCells>
  <printOptions horizontalCentered="1"/>
  <pageMargins left="0.236220472440945" right="0.236220472440945" top="0.511811023622047" bottom="0.47244094488189" header="0.31496062992126" footer="0.196850393700787"/>
  <pageSetup paperSize="9" scale="83" orientation="portrait" blackAndWhite="1" errors="blank"/>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E32"/>
  <sheetViews>
    <sheetView workbookViewId="0">
      <selection activeCell="A1" sqref="A1"/>
    </sheetView>
  </sheetViews>
  <sheetFormatPr defaultColWidth="9" defaultRowHeight="13.5" outlineLevelCol="4"/>
  <cols>
    <col min="1" max="1" width="41.625" style="197" customWidth="1"/>
    <col min="2" max="2" width="38.25" style="197" customWidth="1"/>
    <col min="3" max="3" width="14.5" style="197" customWidth="1"/>
    <col min="4" max="16384" width="9" style="197"/>
  </cols>
  <sheetData>
    <row r="1" ht="18.75" spans="1:2">
      <c r="A1" s="198" t="s">
        <v>455</v>
      </c>
      <c r="B1" s="199"/>
    </row>
    <row r="2" ht="25.5" customHeight="1" spans="1:2">
      <c r="A2" s="200" t="s">
        <v>456</v>
      </c>
      <c r="B2" s="200"/>
    </row>
    <row r="3" ht="20.25" customHeight="1" spans="1:2">
      <c r="A3" s="201" t="s">
        <v>457</v>
      </c>
      <c r="B3" s="201"/>
    </row>
    <row r="4" ht="20.1" customHeight="1" spans="1:2">
      <c r="A4" s="202"/>
      <c r="B4" s="203" t="s">
        <v>2</v>
      </c>
    </row>
    <row r="5" ht="37.5" customHeight="1" spans="1:2">
      <c r="A5" s="204" t="s">
        <v>51</v>
      </c>
      <c r="B5" s="205" t="s">
        <v>222</v>
      </c>
    </row>
    <row r="6" ht="25.5" customHeight="1" spans="1:2">
      <c r="A6" s="206"/>
      <c r="B6" s="207"/>
    </row>
    <row r="7" s="196" customFormat="1" ht="20.1" customHeight="1" spans="1:2">
      <c r="A7" s="208" t="s">
        <v>223</v>
      </c>
      <c r="B7" s="209">
        <f>SUM(B8:B31)</f>
        <v>0</v>
      </c>
    </row>
    <row r="8" s="196" customFormat="1" ht="15.75" customHeight="1" spans="1:2">
      <c r="A8" s="210"/>
      <c r="B8" s="211"/>
    </row>
    <row r="9" s="196" customFormat="1" ht="15.75" customHeight="1" spans="1:2">
      <c r="A9" s="210"/>
      <c r="B9" s="211"/>
    </row>
    <row r="10" s="196" customFormat="1" ht="15.75" customHeight="1" spans="1:2">
      <c r="A10" s="210"/>
      <c r="B10" s="211"/>
    </row>
    <row r="11" ht="15.75" customHeight="1" spans="1:5">
      <c r="A11" s="210"/>
      <c r="B11" s="211"/>
      <c r="E11" s="196"/>
    </row>
    <row r="12" ht="15.75" customHeight="1" spans="1:5">
      <c r="A12" s="210"/>
      <c r="B12" s="211"/>
      <c r="E12" s="196"/>
    </row>
    <row r="13" ht="15.75" customHeight="1" spans="1:5">
      <c r="A13" s="210"/>
      <c r="B13" s="211"/>
      <c r="E13" s="196"/>
    </row>
    <row r="14" ht="15.75" customHeight="1" spans="1:5">
      <c r="A14" s="210"/>
      <c r="B14" s="211"/>
      <c r="E14" s="196"/>
    </row>
    <row r="15" ht="15.75" customHeight="1" spans="1:5">
      <c r="A15" s="210"/>
      <c r="B15" s="211"/>
      <c r="E15" s="196"/>
    </row>
    <row r="16" ht="15.75" customHeight="1" spans="1:5">
      <c r="A16" s="210"/>
      <c r="B16" s="211"/>
      <c r="E16" s="196"/>
    </row>
    <row r="17" ht="15.75" customHeight="1" spans="1:5">
      <c r="A17" s="210"/>
      <c r="B17" s="211"/>
      <c r="E17" s="196"/>
    </row>
    <row r="18" ht="15.75" customHeight="1" spans="1:5">
      <c r="A18" s="210"/>
      <c r="B18" s="211"/>
      <c r="E18" s="196"/>
    </row>
    <row r="19" ht="15.75" customHeight="1" spans="1:5">
      <c r="A19" s="210"/>
      <c r="B19" s="211"/>
      <c r="E19" s="196"/>
    </row>
    <row r="20" ht="15.75" customHeight="1" spans="1:5">
      <c r="A20" s="210"/>
      <c r="B20" s="211"/>
      <c r="E20" s="196"/>
    </row>
    <row r="21" ht="15.75" customHeight="1" spans="1:5">
      <c r="A21" s="210"/>
      <c r="B21" s="211"/>
      <c r="E21" s="196"/>
    </row>
    <row r="22" ht="15.75" customHeight="1" spans="1:5">
      <c r="A22" s="210"/>
      <c r="B22" s="211"/>
      <c r="E22" s="196"/>
    </row>
    <row r="23" ht="15.75" customHeight="1" spans="1:5">
      <c r="A23" s="210"/>
      <c r="B23" s="211"/>
      <c r="E23" s="196"/>
    </row>
    <row r="24" ht="15.75" customHeight="1" spans="1:5">
      <c r="A24" s="210"/>
      <c r="B24" s="211"/>
      <c r="E24" s="196"/>
    </row>
    <row r="25" ht="15.75" customHeight="1" spans="1:5">
      <c r="A25" s="210"/>
      <c r="B25" s="211"/>
      <c r="E25" s="196"/>
    </row>
    <row r="26" ht="15.75" customHeight="1" spans="1:5">
      <c r="A26" s="210"/>
      <c r="B26" s="211"/>
      <c r="E26" s="196"/>
    </row>
    <row r="27" ht="15.75" customHeight="1" spans="1:5">
      <c r="A27" s="210"/>
      <c r="B27" s="211"/>
      <c r="E27" s="196"/>
    </row>
    <row r="28" ht="15.75" customHeight="1" spans="1:5">
      <c r="A28" s="210"/>
      <c r="B28" s="211"/>
      <c r="E28" s="196"/>
    </row>
    <row r="29" ht="15.75" customHeight="1" spans="1:5">
      <c r="A29" s="210"/>
      <c r="B29" s="211"/>
      <c r="E29" s="196"/>
    </row>
    <row r="30" ht="15.75" customHeight="1" spans="1:5">
      <c r="A30" s="210"/>
      <c r="B30" s="211"/>
      <c r="E30" s="196"/>
    </row>
    <row r="31" ht="15.75" customHeight="1" spans="1:2">
      <c r="A31" s="212"/>
      <c r="B31" s="211"/>
    </row>
    <row r="32" ht="36.75" customHeight="1" spans="1:2">
      <c r="A32" s="213" t="s">
        <v>458</v>
      </c>
      <c r="B32" s="214"/>
    </row>
  </sheetData>
  <mergeCells count="5">
    <mergeCell ref="A2:B2"/>
    <mergeCell ref="A3:B3"/>
    <mergeCell ref="A32:B32"/>
    <mergeCell ref="A5:A6"/>
    <mergeCell ref="B5:B6"/>
  </mergeCells>
  <printOptions horizontalCentered="1"/>
  <pageMargins left="0.236220472440945" right="0.236220472440945" top="0.47244094488189" bottom="0" header="0.118110236220472" footer="0.0393700787401575"/>
  <pageSetup paperSize="9" orientation="portrait" blackAndWhite="1" errors="blank"/>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87"/>
  <sheetViews>
    <sheetView showZeros="0" workbookViewId="0">
      <selection activeCell="B16" sqref="B16"/>
    </sheetView>
  </sheetViews>
  <sheetFormatPr defaultColWidth="10" defaultRowHeight="13.5" outlineLevelCol="1"/>
  <cols>
    <col min="1" max="1" width="58.375" style="183" customWidth="1"/>
    <col min="2" max="2" width="27.875" style="183" customWidth="1"/>
    <col min="3" max="3" width="15.25" style="183" customWidth="1"/>
    <col min="4" max="5" width="10" style="183"/>
    <col min="6" max="6" width="16.75" style="183" customWidth="1"/>
    <col min="7" max="16384" width="10" style="183"/>
  </cols>
  <sheetData>
    <row r="1" ht="18" spans="1:2">
      <c r="A1" s="63" t="s">
        <v>459</v>
      </c>
      <c r="B1" s="63"/>
    </row>
    <row r="2" ht="24" spans="1:2">
      <c r="A2" s="128" t="s">
        <v>456</v>
      </c>
      <c r="B2" s="128"/>
    </row>
    <row r="3" ht="14.25" spans="1:2">
      <c r="A3" s="184" t="s">
        <v>225</v>
      </c>
      <c r="B3" s="184"/>
    </row>
    <row r="4" ht="20.25" customHeight="1" spans="1:2">
      <c r="A4" s="185"/>
      <c r="B4" s="186" t="s">
        <v>2</v>
      </c>
    </row>
    <row r="5" ht="24" customHeight="1" spans="1:2">
      <c r="A5" s="187" t="s">
        <v>51</v>
      </c>
      <c r="B5" s="188" t="s">
        <v>418</v>
      </c>
    </row>
    <row r="6" ht="24" customHeight="1" spans="1:2">
      <c r="A6" s="189" t="s">
        <v>223</v>
      </c>
      <c r="B6" s="190">
        <f>B7+B11</f>
        <v>0</v>
      </c>
    </row>
    <row r="7" ht="24" customHeight="1" spans="1:2">
      <c r="A7" s="189" t="s">
        <v>226</v>
      </c>
      <c r="B7" s="190">
        <f>SUM(B8:B10)</f>
        <v>0</v>
      </c>
    </row>
    <row r="8" s="182" customFormat="1" ht="20.1" customHeight="1" spans="1:2">
      <c r="A8" s="191"/>
      <c r="B8" s="192"/>
    </row>
    <row r="9" s="182" customFormat="1" ht="20.1" customHeight="1" spans="1:2">
      <c r="A9" s="191"/>
      <c r="B9" s="192"/>
    </row>
    <row r="10" s="182" customFormat="1" ht="20.1" customHeight="1" spans="1:2">
      <c r="A10" s="191"/>
      <c r="B10" s="192"/>
    </row>
    <row r="11" s="182" customFormat="1" ht="20.1" customHeight="1" spans="1:2">
      <c r="A11" s="189" t="s">
        <v>227</v>
      </c>
      <c r="B11" s="190">
        <f>SUM(B12:B13)</f>
        <v>0</v>
      </c>
    </row>
    <row r="12" s="182" customFormat="1" ht="24" customHeight="1" spans="1:2">
      <c r="A12" s="193"/>
      <c r="B12" s="192"/>
    </row>
    <row r="13" s="182" customFormat="1" ht="24" customHeight="1" spans="1:2">
      <c r="A13" s="193"/>
      <c r="B13" s="192"/>
    </row>
    <row r="14" ht="24.75" customHeight="1" spans="1:2">
      <c r="A14" s="194" t="s">
        <v>460</v>
      </c>
      <c r="B14" s="195"/>
    </row>
    <row r="15" ht="20.1" customHeight="1"/>
    <row r="16" ht="20.1" customHeight="1"/>
    <row r="17" ht="20.1" customHeight="1"/>
    <row r="18" ht="20.1" customHeight="1"/>
    <row r="19" ht="20.1" customHeight="1"/>
    <row r="20" ht="20.1" customHeight="1"/>
    <row r="21" ht="20.1" customHeight="1"/>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51.75" customHeight="1"/>
    <row r="76" ht="21.6" customHeight="1"/>
    <row r="77" ht="21.6" customHeight="1"/>
    <row r="78" ht="21.6" customHeight="1"/>
    <row r="79" ht="21.6" customHeight="1"/>
    <row r="81" ht="20.1" customHeight="1"/>
    <row r="82" ht="20.1" customHeight="1"/>
    <row r="83" ht="51.75" customHeight="1"/>
    <row r="84" ht="21.6" customHeight="1"/>
    <row r="85" ht="21.6" customHeight="1"/>
    <row r="86" ht="21.6" customHeight="1"/>
    <row r="87" ht="21.6" customHeight="1"/>
  </sheetData>
  <mergeCells count="4">
    <mergeCell ref="A1:B1"/>
    <mergeCell ref="A2:B2"/>
    <mergeCell ref="A3:B3"/>
    <mergeCell ref="A14:B14"/>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N25"/>
  <sheetViews>
    <sheetView showZeros="0" workbookViewId="0">
      <selection activeCell="A1" sqref="A1"/>
    </sheetView>
  </sheetViews>
  <sheetFormatPr defaultColWidth="9" defaultRowHeight="20.45" customHeight="1"/>
  <cols>
    <col min="1" max="1" width="38.25" style="487" customWidth="1"/>
    <col min="2" max="2" width="24.125" style="488" customWidth="1"/>
    <col min="3" max="3" width="24.125" style="487" customWidth="1"/>
    <col min="4" max="4" width="13.75" style="484" customWidth="1"/>
    <col min="5" max="5" width="15.625" style="487" customWidth="1"/>
    <col min="6" max="16384" width="9" style="487"/>
  </cols>
  <sheetData>
    <row r="1" s="440" customFormat="1" ht="27.75" customHeight="1" spans="1:14">
      <c r="A1" s="489" t="s">
        <v>26</v>
      </c>
      <c r="B1" s="490"/>
      <c r="C1" s="490"/>
      <c r="D1" s="491"/>
      <c r="E1" s="491"/>
      <c r="F1" s="491"/>
      <c r="G1" s="491"/>
      <c r="H1" s="491"/>
      <c r="I1" s="491"/>
      <c r="J1" s="491"/>
      <c r="K1" s="491"/>
      <c r="L1" s="491"/>
      <c r="M1" s="491"/>
      <c r="N1" s="491"/>
    </row>
    <row r="2" s="484" customFormat="1" ht="24.75" spans="1:3">
      <c r="A2" s="532" t="s">
        <v>27</v>
      </c>
      <c r="B2" s="492"/>
      <c r="C2" s="492"/>
    </row>
    <row r="3" s="484" customFormat="1" customHeight="1" spans="1:3">
      <c r="A3" s="487"/>
      <c r="B3" s="493"/>
      <c r="C3" s="494" t="s">
        <v>2</v>
      </c>
    </row>
    <row r="4" s="484" customFormat="1" ht="23.25" customHeight="1" spans="1:3">
      <c r="A4" s="495" t="s">
        <v>28</v>
      </c>
      <c r="B4" s="496" t="s">
        <v>4</v>
      </c>
      <c r="C4" s="497" t="s">
        <v>5</v>
      </c>
    </row>
    <row r="5" s="484" customFormat="1" ht="23.25" customHeight="1" spans="1:4">
      <c r="A5" s="498" t="s">
        <v>29</v>
      </c>
      <c r="B5" s="499">
        <v>8485.4</v>
      </c>
      <c r="C5" s="500">
        <v>27.7842783804012</v>
      </c>
      <c r="D5" s="501"/>
    </row>
    <row r="6" s="484" customFormat="1" ht="23.25" customHeight="1" spans="1:4">
      <c r="A6" s="502" t="s">
        <v>30</v>
      </c>
      <c r="B6" s="499">
        <v>1489.84</v>
      </c>
      <c r="C6" s="500">
        <v>6.0912910346792</v>
      </c>
      <c r="D6" s="501"/>
    </row>
    <row r="7" s="484" customFormat="1" ht="23.25" customHeight="1" spans="1:4">
      <c r="A7" s="502" t="s">
        <v>31</v>
      </c>
      <c r="B7" s="499">
        <v>225.79</v>
      </c>
      <c r="C7" s="500">
        <v>20.3763928133497</v>
      </c>
      <c r="D7" s="501"/>
    </row>
    <row r="8" s="484" customFormat="1" ht="23.25" customHeight="1" spans="1:4">
      <c r="A8" s="502" t="s">
        <v>32</v>
      </c>
      <c r="B8" s="499">
        <v>3079.28</v>
      </c>
      <c r="C8" s="500">
        <v>15.6376390886525</v>
      </c>
      <c r="D8" s="501"/>
    </row>
    <row r="9" s="484" customFormat="1" ht="23.25" customHeight="1" spans="1:4">
      <c r="A9" s="502" t="s">
        <v>33</v>
      </c>
      <c r="B9" s="499">
        <v>286.88</v>
      </c>
      <c r="C9" s="500">
        <v>-5.22316561498563</v>
      </c>
      <c r="D9" s="501"/>
    </row>
    <row r="10" s="484" customFormat="1" ht="23.25" customHeight="1" spans="1:4">
      <c r="A10" s="502" t="s">
        <v>34</v>
      </c>
      <c r="B10" s="499">
        <v>35.92</v>
      </c>
      <c r="C10" s="500">
        <v>4.84530064214829</v>
      </c>
      <c r="D10" s="501"/>
    </row>
    <row r="11" s="484" customFormat="1" ht="23.25" customHeight="1" spans="1:4">
      <c r="A11" s="502" t="s">
        <v>35</v>
      </c>
      <c r="B11" s="499">
        <v>223.2</v>
      </c>
      <c r="C11" s="500">
        <v>75.8311013077044</v>
      </c>
      <c r="D11" s="501"/>
    </row>
    <row r="12" s="484" customFormat="1" ht="23.25" customHeight="1" spans="1:4">
      <c r="A12" s="502" t="s">
        <v>36</v>
      </c>
      <c r="B12" s="499">
        <v>1805.45</v>
      </c>
      <c r="C12" s="500">
        <v>3.0849253748387</v>
      </c>
      <c r="D12" s="501"/>
    </row>
    <row r="13" s="484" customFormat="1" ht="23.25" customHeight="1" spans="1:4">
      <c r="A13" s="502" t="s">
        <v>37</v>
      </c>
      <c r="B13" s="499">
        <v>139.42</v>
      </c>
      <c r="C13" s="500">
        <v>226.052385406922</v>
      </c>
      <c r="D13" s="501"/>
    </row>
    <row r="14" s="484" customFormat="1" ht="23.25" customHeight="1" spans="1:4">
      <c r="A14" s="502" t="s">
        <v>38</v>
      </c>
      <c r="B14" s="499">
        <v>2.28</v>
      </c>
      <c r="C14" s="500">
        <v>-71.571072319202</v>
      </c>
      <c r="D14" s="501"/>
    </row>
    <row r="15" s="485" customFormat="1" ht="23.25" customHeight="1" spans="1:14">
      <c r="A15" s="502" t="s">
        <v>39</v>
      </c>
      <c r="B15" s="499"/>
      <c r="C15" s="500">
        <v>-100</v>
      </c>
      <c r="D15" s="501"/>
      <c r="E15" s="503"/>
      <c r="F15" s="503"/>
      <c r="G15" s="503"/>
      <c r="H15" s="503"/>
      <c r="I15" s="503"/>
      <c r="J15" s="503"/>
      <c r="K15" s="503"/>
      <c r="L15" s="503"/>
      <c r="M15" s="503"/>
      <c r="N15" s="503"/>
    </row>
    <row r="16" s="485" customFormat="1" ht="23.25" customHeight="1" spans="1:14">
      <c r="A16" s="502" t="s">
        <v>40</v>
      </c>
      <c r="B16" s="499">
        <v>1188.61</v>
      </c>
      <c r="C16" s="500">
        <v>924.84048973961</v>
      </c>
      <c r="D16" s="501"/>
      <c r="E16" s="503"/>
      <c r="F16" s="503"/>
      <c r="G16" s="503"/>
      <c r="H16" s="503"/>
      <c r="I16" s="503"/>
      <c r="J16" s="503"/>
      <c r="K16" s="503"/>
      <c r="L16" s="503"/>
      <c r="M16" s="503"/>
      <c r="N16" s="503"/>
    </row>
    <row r="17" s="485" customFormat="1" ht="23.25" customHeight="1" spans="1:5">
      <c r="A17" s="502" t="s">
        <v>41</v>
      </c>
      <c r="B17" s="499">
        <v>8.73</v>
      </c>
      <c r="C17" s="500"/>
      <c r="D17" s="503"/>
      <c r="E17" s="503"/>
    </row>
    <row r="18" s="486" customFormat="1" ht="23.25" customHeight="1" spans="1:5">
      <c r="A18" s="504" t="s">
        <v>42</v>
      </c>
      <c r="B18" s="499">
        <v>2335.11</v>
      </c>
      <c r="C18" s="500">
        <v>100119.313304721</v>
      </c>
      <c r="D18" s="501"/>
      <c r="E18" s="505"/>
    </row>
    <row r="19" s="485" customFormat="1" ht="24.6" customHeight="1" spans="1:5">
      <c r="A19" s="506" t="s">
        <v>43</v>
      </c>
      <c r="B19" s="507"/>
      <c r="C19" s="508"/>
      <c r="D19" s="503"/>
      <c r="E19" s="503"/>
    </row>
    <row r="20" s="485" customFormat="1" ht="24.6" customHeight="1" spans="1:5">
      <c r="A20" s="506" t="s">
        <v>44</v>
      </c>
      <c r="B20" s="507"/>
      <c r="C20" s="508"/>
      <c r="D20" s="503"/>
      <c r="E20" s="503"/>
    </row>
    <row r="21" s="484" customFormat="1" ht="24.6" customHeight="1" spans="1:5">
      <c r="A21" s="487"/>
      <c r="B21" s="488"/>
      <c r="C21" s="487"/>
      <c r="D21" s="503"/>
      <c r="E21" s="503"/>
    </row>
    <row r="22" s="485" customFormat="1" customHeight="1" spans="1:5">
      <c r="A22" s="487"/>
      <c r="B22" s="488"/>
      <c r="C22" s="487"/>
      <c r="D22" s="484"/>
      <c r="E22" s="484"/>
    </row>
    <row r="23" s="485" customFormat="1" customHeight="1" spans="1:5">
      <c r="A23" s="487"/>
      <c r="B23" s="488"/>
      <c r="C23" s="487"/>
      <c r="D23" s="503"/>
      <c r="E23" s="503"/>
    </row>
    <row r="24" s="485" customFormat="1" customHeight="1" spans="1:5">
      <c r="A24" s="487"/>
      <c r="B24" s="488"/>
      <c r="C24" s="487"/>
      <c r="D24" s="503"/>
      <c r="E24" s="503"/>
    </row>
    <row r="25" customHeight="1" spans="1:5">
      <c r="A25" s="509"/>
      <c r="B25" s="509"/>
      <c r="C25" s="509"/>
      <c r="D25" s="503"/>
      <c r="E25" s="503"/>
    </row>
  </sheetData>
  <mergeCells count="1">
    <mergeCell ref="A2:C2"/>
  </mergeCells>
  <printOptions horizontalCentered="1"/>
  <pageMargins left="0.433070866141732"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23"/>
  <sheetViews>
    <sheetView showZeros="0" workbookViewId="0">
      <selection activeCell="A23" sqref="A23:D23"/>
    </sheetView>
  </sheetViews>
  <sheetFormatPr defaultColWidth="9" defaultRowHeight="20.1" customHeight="1" outlineLevelCol="3"/>
  <cols>
    <col min="1" max="1" width="36" style="162" customWidth="1"/>
    <col min="2" max="2" width="12.75" style="148" customWidth="1"/>
    <col min="3" max="3" width="28.25" style="162" customWidth="1"/>
    <col min="4" max="4" width="13.5" style="147" customWidth="1"/>
    <col min="5" max="5" width="13" style="148" customWidth="1"/>
    <col min="6" max="16384" width="9" style="148"/>
  </cols>
  <sheetData>
    <row r="1" customHeight="1" spans="1:4">
      <c r="A1" s="149" t="s">
        <v>461</v>
      </c>
      <c r="B1" s="149"/>
      <c r="C1" s="163"/>
      <c r="D1" s="163"/>
    </row>
    <row r="2" ht="29.25" customHeight="1" spans="1:4">
      <c r="A2" s="150" t="s">
        <v>462</v>
      </c>
      <c r="B2" s="150"/>
      <c r="C2" s="150"/>
      <c r="D2" s="150"/>
    </row>
    <row r="3" customHeight="1" spans="1:4">
      <c r="A3" s="164"/>
      <c r="B3" s="164"/>
      <c r="C3" s="164"/>
      <c r="D3" s="152" t="s">
        <v>2</v>
      </c>
    </row>
    <row r="4" ht="24" customHeight="1" spans="1:4">
      <c r="A4" s="165" t="s">
        <v>198</v>
      </c>
      <c r="B4" s="165" t="s">
        <v>222</v>
      </c>
      <c r="C4" s="165" t="s">
        <v>98</v>
      </c>
      <c r="D4" s="165" t="s">
        <v>222</v>
      </c>
    </row>
    <row r="5" ht="24" customHeight="1" spans="1:4">
      <c r="A5" s="166" t="s">
        <v>52</v>
      </c>
      <c r="B5" s="155">
        <v>2636.92</v>
      </c>
      <c r="C5" s="166" t="s">
        <v>52</v>
      </c>
      <c r="D5" s="155">
        <v>2636.92</v>
      </c>
    </row>
    <row r="6" ht="24" customHeight="1" spans="1:4">
      <c r="A6" s="167" t="s">
        <v>53</v>
      </c>
      <c r="B6" s="155"/>
      <c r="C6" s="168" t="s">
        <v>54</v>
      </c>
      <c r="D6" s="155">
        <v>2636.92</v>
      </c>
    </row>
    <row r="7" customHeight="1" spans="1:4">
      <c r="A7" s="169" t="s">
        <v>231</v>
      </c>
      <c r="B7" s="170"/>
      <c r="C7" s="169" t="s">
        <v>232</v>
      </c>
      <c r="D7" s="170"/>
    </row>
    <row r="8" customHeight="1" spans="1:4">
      <c r="A8" s="169" t="s">
        <v>463</v>
      </c>
      <c r="B8" s="170"/>
      <c r="C8" s="169" t="s">
        <v>234</v>
      </c>
      <c r="D8" s="170"/>
    </row>
    <row r="9" customHeight="1" spans="1:4">
      <c r="A9" s="169" t="s">
        <v>464</v>
      </c>
      <c r="B9" s="170"/>
      <c r="C9" s="169" t="s">
        <v>236</v>
      </c>
      <c r="D9" s="170">
        <v>2636.92</v>
      </c>
    </row>
    <row r="10" customHeight="1" spans="1:4">
      <c r="A10" s="169" t="s">
        <v>465</v>
      </c>
      <c r="B10" s="170"/>
      <c r="C10" s="169" t="s">
        <v>238</v>
      </c>
      <c r="D10" s="170"/>
    </row>
    <row r="11" customHeight="1" spans="1:4">
      <c r="A11" s="169" t="s">
        <v>466</v>
      </c>
      <c r="B11" s="170"/>
      <c r="C11" s="169" t="s">
        <v>240</v>
      </c>
      <c r="D11" s="170"/>
    </row>
    <row r="12" customHeight="1" spans="1:4">
      <c r="A12" s="169" t="s">
        <v>467</v>
      </c>
      <c r="B12" s="170"/>
      <c r="C12" s="169" t="s">
        <v>242</v>
      </c>
      <c r="D12" s="170"/>
    </row>
    <row r="13" customHeight="1" spans="1:4">
      <c r="A13" s="169" t="s">
        <v>468</v>
      </c>
      <c r="B13" s="170"/>
      <c r="C13" s="169" t="s">
        <v>244</v>
      </c>
      <c r="D13" s="170"/>
    </row>
    <row r="14" customHeight="1" spans="1:4">
      <c r="A14" s="169" t="s">
        <v>469</v>
      </c>
      <c r="B14" s="170"/>
      <c r="C14" s="169"/>
      <c r="D14" s="170"/>
    </row>
    <row r="15" customHeight="1" spans="1:4">
      <c r="A15" s="169" t="s">
        <v>470</v>
      </c>
      <c r="B15" s="170"/>
      <c r="C15" s="169"/>
      <c r="D15" s="170"/>
    </row>
    <row r="16" ht="29.45" customHeight="1" spans="1:4">
      <c r="A16" s="171" t="s">
        <v>471</v>
      </c>
      <c r="B16" s="170"/>
      <c r="C16" s="169"/>
      <c r="D16" s="170"/>
    </row>
    <row r="17" customHeight="1" spans="1:4">
      <c r="A17" s="169" t="s">
        <v>472</v>
      </c>
      <c r="B17" s="170"/>
      <c r="C17" s="172"/>
      <c r="D17" s="173"/>
    </row>
    <row r="18" customHeight="1" spans="1:4">
      <c r="A18" s="167" t="s">
        <v>87</v>
      </c>
      <c r="B18" s="155">
        <v>2636.92</v>
      </c>
      <c r="C18" s="167" t="s">
        <v>88</v>
      </c>
      <c r="D18" s="155"/>
    </row>
    <row r="19" customHeight="1" spans="1:4">
      <c r="A19" s="169" t="s">
        <v>89</v>
      </c>
      <c r="B19" s="155"/>
      <c r="C19" s="169" t="s">
        <v>90</v>
      </c>
      <c r="D19" s="155"/>
    </row>
    <row r="20" customHeight="1" spans="1:4">
      <c r="A20" s="174" t="s">
        <v>473</v>
      </c>
      <c r="B20" s="155"/>
      <c r="C20" s="169" t="s">
        <v>474</v>
      </c>
      <c r="D20" s="155"/>
    </row>
    <row r="21" customHeight="1" spans="1:4">
      <c r="A21" s="175" t="s">
        <v>258</v>
      </c>
      <c r="B21" s="176"/>
      <c r="C21" s="177" t="s">
        <v>475</v>
      </c>
      <c r="D21" s="176"/>
    </row>
    <row r="22" customHeight="1" spans="1:4">
      <c r="A22" s="178" t="s">
        <v>93</v>
      </c>
      <c r="B22" s="176">
        <v>2636.92</v>
      </c>
      <c r="C22" s="175" t="s">
        <v>476</v>
      </c>
      <c r="D22" s="179"/>
    </row>
    <row r="23" ht="35.1" customHeight="1" spans="1:4">
      <c r="A23" s="180" t="s">
        <v>477</v>
      </c>
      <c r="B23" s="181"/>
      <c r="C23" s="181"/>
      <c r="D23" s="181"/>
    </row>
  </sheetData>
  <mergeCells count="5">
    <mergeCell ref="A1:B1"/>
    <mergeCell ref="C1:D1"/>
    <mergeCell ref="A2:D2"/>
    <mergeCell ref="A3:C3"/>
    <mergeCell ref="A23:D23"/>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12"/>
  <sheetViews>
    <sheetView workbookViewId="0">
      <selection activeCell="A16" sqref="A16"/>
    </sheetView>
  </sheetViews>
  <sheetFormatPr defaultColWidth="9" defaultRowHeight="20.1" customHeight="1" outlineLevelCol="1"/>
  <cols>
    <col min="1" max="1" width="51.625" style="146" customWidth="1"/>
    <col min="2" max="2" width="30.375" style="147" customWidth="1"/>
    <col min="3" max="16384" width="9" style="148"/>
  </cols>
  <sheetData>
    <row r="1" customHeight="1" spans="1:2">
      <c r="A1" s="149" t="s">
        <v>478</v>
      </c>
      <c r="B1" s="149"/>
    </row>
    <row r="2" ht="35.25" customHeight="1" spans="1:2">
      <c r="A2" s="150" t="s">
        <v>479</v>
      </c>
      <c r="B2" s="150"/>
    </row>
    <row r="3" customHeight="1" spans="1:2">
      <c r="A3" s="151"/>
      <c r="B3" s="152" t="s">
        <v>2</v>
      </c>
    </row>
    <row r="4" ht="24" customHeight="1" spans="1:2">
      <c r="A4" s="153" t="s">
        <v>98</v>
      </c>
      <c r="B4" s="153" t="s">
        <v>418</v>
      </c>
    </row>
    <row r="5" ht="21.75" customHeight="1" spans="1:2">
      <c r="A5" s="154" t="s">
        <v>54</v>
      </c>
      <c r="B5" s="155">
        <v>2636.92</v>
      </c>
    </row>
    <row r="6" customHeight="1" spans="1:2">
      <c r="A6" s="156" t="s">
        <v>480</v>
      </c>
      <c r="B6" s="157">
        <v>2636.92</v>
      </c>
    </row>
    <row r="7" customHeight="1" spans="1:2">
      <c r="A7" s="158" t="s">
        <v>481</v>
      </c>
      <c r="B7" s="157">
        <v>1534.02</v>
      </c>
    </row>
    <row r="8" customHeight="1" spans="1:2">
      <c r="A8" s="159" t="s">
        <v>482</v>
      </c>
      <c r="B8" s="157">
        <v>112.21</v>
      </c>
    </row>
    <row r="9" customHeight="1" spans="1:2">
      <c r="A9" s="159" t="s">
        <v>483</v>
      </c>
      <c r="B9" s="157">
        <v>1421.81</v>
      </c>
    </row>
    <row r="10" customHeight="1" spans="1:2">
      <c r="A10" s="158" t="s">
        <v>484</v>
      </c>
      <c r="B10" s="157">
        <v>1102.9</v>
      </c>
    </row>
    <row r="11" customHeight="1" spans="1:2">
      <c r="A11" s="159" t="s">
        <v>485</v>
      </c>
      <c r="B11" s="157">
        <v>1102.9</v>
      </c>
    </row>
    <row r="12" ht="36" customHeight="1" spans="1:2">
      <c r="A12" s="160" t="s">
        <v>486</v>
      </c>
      <c r="B12" s="161"/>
    </row>
  </sheetData>
  <autoFilter ref="A4:B12">
    <extLst/>
  </autoFilter>
  <mergeCells count="3">
    <mergeCell ref="A1:B1"/>
    <mergeCell ref="A2:B2"/>
    <mergeCell ref="A12:B12"/>
  </mergeCells>
  <printOptions horizontalCentered="1"/>
  <pageMargins left="0.236220472440945" right="0.236220472440945" top="0.31496062992126" bottom="0.31496062992126" header="0.31496062992126" footer="0.31496062992126"/>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E16"/>
  <sheetViews>
    <sheetView showZeros="0" workbookViewId="0">
      <selection activeCell="E26" sqref="E26"/>
    </sheetView>
  </sheetViews>
  <sheetFormatPr defaultColWidth="9" defaultRowHeight="20.1" customHeight="1" outlineLevelCol="4"/>
  <cols>
    <col min="1" max="1" width="35.125" style="122" customWidth="1"/>
    <col min="2" max="2" width="11.875" style="123" customWidth="1"/>
    <col min="3" max="3" width="30.25" style="124" customWidth="1"/>
    <col min="4" max="4" width="11.625" style="125" customWidth="1"/>
    <col min="5" max="5" width="13" style="126" customWidth="1"/>
    <col min="6" max="16384" width="9" style="126"/>
  </cols>
  <sheetData>
    <row r="1" customHeight="1" spans="1:4">
      <c r="A1" s="63" t="s">
        <v>487</v>
      </c>
      <c r="B1" s="63"/>
      <c r="C1" s="127"/>
      <c r="D1" s="127"/>
    </row>
    <row r="2" ht="29.25" customHeight="1" spans="1:4">
      <c r="A2" s="128" t="s">
        <v>488</v>
      </c>
      <c r="B2" s="128"/>
      <c r="C2" s="128"/>
      <c r="D2" s="128"/>
    </row>
    <row r="3" customHeight="1" spans="1:4">
      <c r="A3" s="129"/>
      <c r="B3" s="129"/>
      <c r="C3" s="129"/>
      <c r="D3" s="130" t="s">
        <v>2</v>
      </c>
    </row>
    <row r="4" ht="24" customHeight="1" spans="1:4">
      <c r="A4" s="131" t="s">
        <v>276</v>
      </c>
      <c r="B4" s="132" t="s">
        <v>222</v>
      </c>
      <c r="C4" s="131" t="s">
        <v>98</v>
      </c>
      <c r="D4" s="132" t="s">
        <v>222</v>
      </c>
    </row>
    <row r="5" ht="33.75" customHeight="1" spans="1:5">
      <c r="A5" s="133" t="s">
        <v>199</v>
      </c>
      <c r="B5" s="134">
        <f>SUM(B6:B13)</f>
        <v>0</v>
      </c>
      <c r="C5" s="135" t="s">
        <v>200</v>
      </c>
      <c r="D5" s="136">
        <f>SUM(D6:D15)</f>
        <v>0</v>
      </c>
      <c r="E5" s="123"/>
    </row>
    <row r="6" ht="33.75" customHeight="1" spans="1:5">
      <c r="A6" s="137" t="s">
        <v>279</v>
      </c>
      <c r="B6" s="138"/>
      <c r="C6" s="139"/>
      <c r="D6" s="77"/>
      <c r="E6" s="140"/>
    </row>
    <row r="7" ht="33.75" customHeight="1" spans="1:5">
      <c r="A7" s="137" t="s">
        <v>278</v>
      </c>
      <c r="B7" s="138"/>
      <c r="C7" s="141"/>
      <c r="D7" s="142"/>
      <c r="E7" s="140"/>
    </row>
    <row r="8" ht="33.75" customHeight="1" spans="1:4">
      <c r="A8" s="137" t="s">
        <v>281</v>
      </c>
      <c r="B8" s="138"/>
      <c r="C8" s="141"/>
      <c r="D8" s="142"/>
    </row>
    <row r="9" ht="33.75" customHeight="1" spans="1:4">
      <c r="A9" s="137" t="s">
        <v>282</v>
      </c>
      <c r="B9" s="138"/>
      <c r="C9" s="141"/>
      <c r="D9" s="142"/>
    </row>
    <row r="10" ht="33.75" customHeight="1" spans="1:4">
      <c r="A10" s="139"/>
      <c r="B10" s="138"/>
      <c r="C10" s="141"/>
      <c r="D10" s="142"/>
    </row>
    <row r="11" ht="33.75" customHeight="1" spans="1:4">
      <c r="A11" s="139"/>
      <c r="B11" s="138"/>
      <c r="C11" s="141"/>
      <c r="D11" s="77"/>
    </row>
    <row r="12" ht="33.75" customHeight="1" spans="1:4">
      <c r="A12" s="139"/>
      <c r="B12" s="138"/>
      <c r="C12" s="141"/>
      <c r="D12" s="142"/>
    </row>
    <row r="13" ht="33.75" customHeight="1" spans="1:4">
      <c r="A13" s="139"/>
      <c r="B13" s="138"/>
      <c r="C13" s="141"/>
      <c r="D13" s="142"/>
    </row>
    <row r="14" ht="33.75" customHeight="1" spans="1:4">
      <c r="A14" s="143"/>
      <c r="B14" s="144"/>
      <c r="C14" s="141"/>
      <c r="D14" s="142"/>
    </row>
    <row r="15" ht="33.75" customHeight="1" spans="1:4">
      <c r="A15" s="143"/>
      <c r="B15" s="145"/>
      <c r="C15" s="141"/>
      <c r="D15" s="77"/>
    </row>
    <row r="16" ht="27" customHeight="1" spans="1:4">
      <c r="A16" s="85" t="s">
        <v>489</v>
      </c>
      <c r="B16" s="86"/>
      <c r="C16" s="86"/>
      <c r="D16" s="86"/>
    </row>
  </sheetData>
  <mergeCells count="5">
    <mergeCell ref="A1:B1"/>
    <mergeCell ref="C1:D1"/>
    <mergeCell ref="A2:D2"/>
    <mergeCell ref="A3:C3"/>
    <mergeCell ref="A16:D16"/>
  </mergeCells>
  <printOptions horizontalCentered="1"/>
  <pageMargins left="0.15748031496063" right="0.15748031496063" top="0.511811023622047" bottom="0.31496062992126" header="0.31496062992126" footer="0.31496062992126"/>
  <pageSetup paperSize="9"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23"/>
  <sheetViews>
    <sheetView showZeros="0" workbookViewId="0">
      <selection activeCell="A23" sqref="A23"/>
    </sheetView>
  </sheetViews>
  <sheetFormatPr defaultColWidth="12.75" defaultRowHeight="13.5" outlineLevelCol="5"/>
  <cols>
    <col min="1" max="1" width="29.625" style="87" customWidth="1"/>
    <col min="2" max="2" width="13.5" style="88" customWidth="1"/>
    <col min="3" max="3" width="35.5" style="89" customWidth="1"/>
    <col min="4" max="4" width="13.5" style="90" customWidth="1"/>
    <col min="5" max="5" width="9" style="87" customWidth="1"/>
    <col min="6" max="6" width="11.25" style="87" customWidth="1"/>
    <col min="7" max="250" width="9" style="87" customWidth="1"/>
    <col min="251" max="251" width="29.625" style="87" customWidth="1"/>
    <col min="252" max="252" width="12.75" style="87"/>
    <col min="253" max="253" width="29.75" style="87" customWidth="1"/>
    <col min="254" max="254" width="17" style="87" customWidth="1"/>
    <col min="255" max="255" width="37" style="87" customWidth="1"/>
    <col min="256" max="256" width="17.375" style="87" customWidth="1"/>
    <col min="257" max="506" width="9" style="87" customWidth="1"/>
    <col min="507" max="507" width="29.625" style="87" customWidth="1"/>
    <col min="508" max="508" width="12.75" style="87"/>
    <col min="509" max="509" width="29.75" style="87" customWidth="1"/>
    <col min="510" max="510" width="17" style="87" customWidth="1"/>
    <col min="511" max="511" width="37" style="87" customWidth="1"/>
    <col min="512" max="512" width="17.375" style="87" customWidth="1"/>
    <col min="513" max="762" width="9" style="87" customWidth="1"/>
    <col min="763" max="763" width="29.625" style="87" customWidth="1"/>
    <col min="764" max="764" width="12.75" style="87"/>
    <col min="765" max="765" width="29.75" style="87" customWidth="1"/>
    <col min="766" max="766" width="17" style="87" customWidth="1"/>
    <col min="767" max="767" width="37" style="87" customWidth="1"/>
    <col min="768" max="768" width="17.375" style="87" customWidth="1"/>
    <col min="769" max="1018" width="9" style="87" customWidth="1"/>
    <col min="1019" max="1019" width="29.625" style="87" customWidth="1"/>
    <col min="1020" max="1020" width="12.75" style="87"/>
    <col min="1021" max="1021" width="29.75" style="87" customWidth="1"/>
    <col min="1022" max="1022" width="17" style="87" customWidth="1"/>
    <col min="1023" max="1023" width="37" style="87" customWidth="1"/>
    <col min="1024" max="1024" width="17.375" style="87" customWidth="1"/>
    <col min="1025" max="1274" width="9" style="87" customWidth="1"/>
    <col min="1275" max="1275" width="29.625" style="87" customWidth="1"/>
    <col min="1276" max="1276" width="12.75" style="87"/>
    <col min="1277" max="1277" width="29.75" style="87" customWidth="1"/>
    <col min="1278" max="1278" width="17" style="87" customWidth="1"/>
    <col min="1279" max="1279" width="37" style="87" customWidth="1"/>
    <col min="1280" max="1280" width="17.375" style="87" customWidth="1"/>
    <col min="1281" max="1530" width="9" style="87" customWidth="1"/>
    <col min="1531" max="1531" width="29.625" style="87" customWidth="1"/>
    <col min="1532" max="1532" width="12.75" style="87"/>
    <col min="1533" max="1533" width="29.75" style="87" customWidth="1"/>
    <col min="1534" max="1534" width="17" style="87" customWidth="1"/>
    <col min="1535" max="1535" width="37" style="87" customWidth="1"/>
    <col min="1536" max="1536" width="17.375" style="87" customWidth="1"/>
    <col min="1537" max="1786" width="9" style="87" customWidth="1"/>
    <col min="1787" max="1787" width="29.625" style="87" customWidth="1"/>
    <col min="1788" max="1788" width="12.75" style="87"/>
    <col min="1789" max="1789" width="29.75" style="87" customWidth="1"/>
    <col min="1790" max="1790" width="17" style="87" customWidth="1"/>
    <col min="1791" max="1791" width="37" style="87" customWidth="1"/>
    <col min="1792" max="1792" width="17.375" style="87" customWidth="1"/>
    <col min="1793" max="2042" width="9" style="87" customWidth="1"/>
    <col min="2043" max="2043" width="29.625" style="87" customWidth="1"/>
    <col min="2044" max="2044" width="12.75" style="87"/>
    <col min="2045" max="2045" width="29.75" style="87" customWidth="1"/>
    <col min="2046" max="2046" width="17" style="87" customWidth="1"/>
    <col min="2047" max="2047" width="37" style="87" customWidth="1"/>
    <col min="2048" max="2048" width="17.375" style="87" customWidth="1"/>
    <col min="2049" max="2298" width="9" style="87" customWidth="1"/>
    <col min="2299" max="2299" width="29.625" style="87" customWidth="1"/>
    <col min="2300" max="2300" width="12.75" style="87"/>
    <col min="2301" max="2301" width="29.75" style="87" customWidth="1"/>
    <col min="2302" max="2302" width="17" style="87" customWidth="1"/>
    <col min="2303" max="2303" width="37" style="87" customWidth="1"/>
    <col min="2304" max="2304" width="17.375" style="87" customWidth="1"/>
    <col min="2305" max="2554" width="9" style="87" customWidth="1"/>
    <col min="2555" max="2555" width="29.625" style="87" customWidth="1"/>
    <col min="2556" max="2556" width="12.75" style="87"/>
    <col min="2557" max="2557" width="29.75" style="87" customWidth="1"/>
    <col min="2558" max="2558" width="17" style="87" customWidth="1"/>
    <col min="2559" max="2559" width="37" style="87" customWidth="1"/>
    <col min="2560" max="2560" width="17.375" style="87" customWidth="1"/>
    <col min="2561" max="2810" width="9" style="87" customWidth="1"/>
    <col min="2811" max="2811" width="29.625" style="87" customWidth="1"/>
    <col min="2812" max="2812" width="12.75" style="87"/>
    <col min="2813" max="2813" width="29.75" style="87" customWidth="1"/>
    <col min="2814" max="2814" width="17" style="87" customWidth="1"/>
    <col min="2815" max="2815" width="37" style="87" customWidth="1"/>
    <col min="2816" max="2816" width="17.375" style="87" customWidth="1"/>
    <col min="2817" max="3066" width="9" style="87" customWidth="1"/>
    <col min="3067" max="3067" width="29.625" style="87" customWidth="1"/>
    <col min="3068" max="3068" width="12.75" style="87"/>
    <col min="3069" max="3069" width="29.75" style="87" customWidth="1"/>
    <col min="3070" max="3070" width="17" style="87" customWidth="1"/>
    <col min="3071" max="3071" width="37" style="87" customWidth="1"/>
    <col min="3072" max="3072" width="17.375" style="87" customWidth="1"/>
    <col min="3073" max="3322" width="9" style="87" customWidth="1"/>
    <col min="3323" max="3323" width="29.625" style="87" customWidth="1"/>
    <col min="3324" max="3324" width="12.75" style="87"/>
    <col min="3325" max="3325" width="29.75" style="87" customWidth="1"/>
    <col min="3326" max="3326" width="17" style="87" customWidth="1"/>
    <col min="3327" max="3327" width="37" style="87" customWidth="1"/>
    <col min="3328" max="3328" width="17.375" style="87" customWidth="1"/>
    <col min="3329" max="3578" width="9" style="87" customWidth="1"/>
    <col min="3579" max="3579" width="29.625" style="87" customWidth="1"/>
    <col min="3580" max="3580" width="12.75" style="87"/>
    <col min="3581" max="3581" width="29.75" style="87" customWidth="1"/>
    <col min="3582" max="3582" width="17" style="87" customWidth="1"/>
    <col min="3583" max="3583" width="37" style="87" customWidth="1"/>
    <col min="3584" max="3584" width="17.375" style="87" customWidth="1"/>
    <col min="3585" max="3834" width="9" style="87" customWidth="1"/>
    <col min="3835" max="3835" width="29.625" style="87" customWidth="1"/>
    <col min="3836" max="3836" width="12.75" style="87"/>
    <col min="3837" max="3837" width="29.75" style="87" customWidth="1"/>
    <col min="3838" max="3838" width="17" style="87" customWidth="1"/>
    <col min="3839" max="3839" width="37" style="87" customWidth="1"/>
    <col min="3840" max="3840" width="17.375" style="87" customWidth="1"/>
    <col min="3841" max="4090" width="9" style="87" customWidth="1"/>
    <col min="4091" max="4091" width="29.625" style="87" customWidth="1"/>
    <col min="4092" max="4092" width="12.75" style="87"/>
    <col min="4093" max="4093" width="29.75" style="87" customWidth="1"/>
    <col min="4094" max="4094" width="17" style="87" customWidth="1"/>
    <col min="4095" max="4095" width="37" style="87" customWidth="1"/>
    <col min="4096" max="4096" width="17.375" style="87" customWidth="1"/>
    <col min="4097" max="4346" width="9" style="87" customWidth="1"/>
    <col min="4347" max="4347" width="29.625" style="87" customWidth="1"/>
    <col min="4348" max="4348" width="12.75" style="87"/>
    <col min="4349" max="4349" width="29.75" style="87" customWidth="1"/>
    <col min="4350" max="4350" width="17" style="87" customWidth="1"/>
    <col min="4351" max="4351" width="37" style="87" customWidth="1"/>
    <col min="4352" max="4352" width="17.375" style="87" customWidth="1"/>
    <col min="4353" max="4602" width="9" style="87" customWidth="1"/>
    <col min="4603" max="4603" width="29.625" style="87" customWidth="1"/>
    <col min="4604" max="4604" width="12.75" style="87"/>
    <col min="4605" max="4605" width="29.75" style="87" customWidth="1"/>
    <col min="4606" max="4606" width="17" style="87" customWidth="1"/>
    <col min="4607" max="4607" width="37" style="87" customWidth="1"/>
    <col min="4608" max="4608" width="17.375" style="87" customWidth="1"/>
    <col min="4609" max="4858" width="9" style="87" customWidth="1"/>
    <col min="4859" max="4859" width="29.625" style="87" customWidth="1"/>
    <col min="4860" max="4860" width="12.75" style="87"/>
    <col min="4861" max="4861" width="29.75" style="87" customWidth="1"/>
    <col min="4862" max="4862" width="17" style="87" customWidth="1"/>
    <col min="4863" max="4863" width="37" style="87" customWidth="1"/>
    <col min="4864" max="4864" width="17.375" style="87" customWidth="1"/>
    <col min="4865" max="5114" width="9" style="87" customWidth="1"/>
    <col min="5115" max="5115" width="29.625" style="87" customWidth="1"/>
    <col min="5116" max="5116" width="12.75" style="87"/>
    <col min="5117" max="5117" width="29.75" style="87" customWidth="1"/>
    <col min="5118" max="5118" width="17" style="87" customWidth="1"/>
    <col min="5119" max="5119" width="37" style="87" customWidth="1"/>
    <col min="5120" max="5120" width="17.375" style="87" customWidth="1"/>
    <col min="5121" max="5370" width="9" style="87" customWidth="1"/>
    <col min="5371" max="5371" width="29.625" style="87" customWidth="1"/>
    <col min="5372" max="5372" width="12.75" style="87"/>
    <col min="5373" max="5373" width="29.75" style="87" customWidth="1"/>
    <col min="5374" max="5374" width="17" style="87" customWidth="1"/>
    <col min="5375" max="5375" width="37" style="87" customWidth="1"/>
    <col min="5376" max="5376" width="17.375" style="87" customWidth="1"/>
    <col min="5377" max="5626" width="9" style="87" customWidth="1"/>
    <col min="5627" max="5627" width="29.625" style="87" customWidth="1"/>
    <col min="5628" max="5628" width="12.75" style="87"/>
    <col min="5629" max="5629" width="29.75" style="87" customWidth="1"/>
    <col min="5630" max="5630" width="17" style="87" customWidth="1"/>
    <col min="5631" max="5631" width="37" style="87" customWidth="1"/>
    <col min="5632" max="5632" width="17.375" style="87" customWidth="1"/>
    <col min="5633" max="5882" width="9" style="87" customWidth="1"/>
    <col min="5883" max="5883" width="29.625" style="87" customWidth="1"/>
    <col min="5884" max="5884" width="12.75" style="87"/>
    <col min="5885" max="5885" width="29.75" style="87" customWidth="1"/>
    <col min="5886" max="5886" width="17" style="87" customWidth="1"/>
    <col min="5887" max="5887" width="37" style="87" customWidth="1"/>
    <col min="5888" max="5888" width="17.375" style="87" customWidth="1"/>
    <col min="5889" max="6138" width="9" style="87" customWidth="1"/>
    <col min="6139" max="6139" width="29.625" style="87" customWidth="1"/>
    <col min="6140" max="6140" width="12.75" style="87"/>
    <col min="6141" max="6141" width="29.75" style="87" customWidth="1"/>
    <col min="6142" max="6142" width="17" style="87" customWidth="1"/>
    <col min="6143" max="6143" width="37" style="87" customWidth="1"/>
    <col min="6144" max="6144" width="17.375" style="87" customWidth="1"/>
    <col min="6145" max="6394" width="9" style="87" customWidth="1"/>
    <col min="6395" max="6395" width="29.625" style="87" customWidth="1"/>
    <col min="6396" max="6396" width="12.75" style="87"/>
    <col min="6397" max="6397" width="29.75" style="87" customWidth="1"/>
    <col min="6398" max="6398" width="17" style="87" customWidth="1"/>
    <col min="6399" max="6399" width="37" style="87" customWidth="1"/>
    <col min="6400" max="6400" width="17.375" style="87" customWidth="1"/>
    <col min="6401" max="6650" width="9" style="87" customWidth="1"/>
    <col min="6651" max="6651" width="29.625" style="87" customWidth="1"/>
    <col min="6652" max="6652" width="12.75" style="87"/>
    <col min="6653" max="6653" width="29.75" style="87" customWidth="1"/>
    <col min="6654" max="6654" width="17" style="87" customWidth="1"/>
    <col min="6655" max="6655" width="37" style="87" customWidth="1"/>
    <col min="6656" max="6656" width="17.375" style="87" customWidth="1"/>
    <col min="6657" max="6906" width="9" style="87" customWidth="1"/>
    <col min="6907" max="6907" width="29.625" style="87" customWidth="1"/>
    <col min="6908" max="6908" width="12.75" style="87"/>
    <col min="6909" max="6909" width="29.75" style="87" customWidth="1"/>
    <col min="6910" max="6910" width="17" style="87" customWidth="1"/>
    <col min="6911" max="6911" width="37" style="87" customWidth="1"/>
    <col min="6912" max="6912" width="17.375" style="87" customWidth="1"/>
    <col min="6913" max="7162" width="9" style="87" customWidth="1"/>
    <col min="7163" max="7163" width="29.625" style="87" customWidth="1"/>
    <col min="7164" max="7164" width="12.75" style="87"/>
    <col min="7165" max="7165" width="29.75" style="87" customWidth="1"/>
    <col min="7166" max="7166" width="17" style="87" customWidth="1"/>
    <col min="7167" max="7167" width="37" style="87" customWidth="1"/>
    <col min="7168" max="7168" width="17.375" style="87" customWidth="1"/>
    <col min="7169" max="7418" width="9" style="87" customWidth="1"/>
    <col min="7419" max="7419" width="29.625" style="87" customWidth="1"/>
    <col min="7420" max="7420" width="12.75" style="87"/>
    <col min="7421" max="7421" width="29.75" style="87" customWidth="1"/>
    <col min="7422" max="7422" width="17" style="87" customWidth="1"/>
    <col min="7423" max="7423" width="37" style="87" customWidth="1"/>
    <col min="7424" max="7424" width="17.375" style="87" customWidth="1"/>
    <col min="7425" max="7674" width="9" style="87" customWidth="1"/>
    <col min="7675" max="7675" width="29.625" style="87" customWidth="1"/>
    <col min="7676" max="7676" width="12.75" style="87"/>
    <col min="7677" max="7677" width="29.75" style="87" customWidth="1"/>
    <col min="7678" max="7678" width="17" style="87" customWidth="1"/>
    <col min="7679" max="7679" width="37" style="87" customWidth="1"/>
    <col min="7680" max="7680" width="17.375" style="87" customWidth="1"/>
    <col min="7681" max="7930" width="9" style="87" customWidth="1"/>
    <col min="7931" max="7931" width="29.625" style="87" customWidth="1"/>
    <col min="7932" max="7932" width="12.75" style="87"/>
    <col min="7933" max="7933" width="29.75" style="87" customWidth="1"/>
    <col min="7934" max="7934" width="17" style="87" customWidth="1"/>
    <col min="7935" max="7935" width="37" style="87" customWidth="1"/>
    <col min="7936" max="7936" width="17.375" style="87" customWidth="1"/>
    <col min="7937" max="8186" width="9" style="87" customWidth="1"/>
    <col min="8187" max="8187" width="29.625" style="87" customWidth="1"/>
    <col min="8188" max="8188" width="12.75" style="87"/>
    <col min="8189" max="8189" width="29.75" style="87" customWidth="1"/>
    <col min="8190" max="8190" width="17" style="87" customWidth="1"/>
    <col min="8191" max="8191" width="37" style="87" customWidth="1"/>
    <col min="8192" max="8192" width="17.375" style="87" customWidth="1"/>
    <col min="8193" max="8442" width="9" style="87" customWidth="1"/>
    <col min="8443" max="8443" width="29.625" style="87" customWidth="1"/>
    <col min="8444" max="8444" width="12.75" style="87"/>
    <col min="8445" max="8445" width="29.75" style="87" customWidth="1"/>
    <col min="8446" max="8446" width="17" style="87" customWidth="1"/>
    <col min="8447" max="8447" width="37" style="87" customWidth="1"/>
    <col min="8448" max="8448" width="17.375" style="87" customWidth="1"/>
    <col min="8449" max="8698" width="9" style="87" customWidth="1"/>
    <col min="8699" max="8699" width="29.625" style="87" customWidth="1"/>
    <col min="8700" max="8700" width="12.75" style="87"/>
    <col min="8701" max="8701" width="29.75" style="87" customWidth="1"/>
    <col min="8702" max="8702" width="17" style="87" customWidth="1"/>
    <col min="8703" max="8703" width="37" style="87" customWidth="1"/>
    <col min="8704" max="8704" width="17.375" style="87" customWidth="1"/>
    <col min="8705" max="8954" width="9" style="87" customWidth="1"/>
    <col min="8955" max="8955" width="29.625" style="87" customWidth="1"/>
    <col min="8956" max="8956" width="12.75" style="87"/>
    <col min="8957" max="8957" width="29.75" style="87" customWidth="1"/>
    <col min="8958" max="8958" width="17" style="87" customWidth="1"/>
    <col min="8959" max="8959" width="37" style="87" customWidth="1"/>
    <col min="8960" max="8960" width="17.375" style="87" customWidth="1"/>
    <col min="8961" max="9210" width="9" style="87" customWidth="1"/>
    <col min="9211" max="9211" width="29.625" style="87" customWidth="1"/>
    <col min="9212" max="9212" width="12.75" style="87"/>
    <col min="9213" max="9213" width="29.75" style="87" customWidth="1"/>
    <col min="9214" max="9214" width="17" style="87" customWidth="1"/>
    <col min="9215" max="9215" width="37" style="87" customWidth="1"/>
    <col min="9216" max="9216" width="17.375" style="87" customWidth="1"/>
    <col min="9217" max="9466" width="9" style="87" customWidth="1"/>
    <col min="9467" max="9467" width="29.625" style="87" customWidth="1"/>
    <col min="9468" max="9468" width="12.75" style="87"/>
    <col min="9469" max="9469" width="29.75" style="87" customWidth="1"/>
    <col min="9470" max="9470" width="17" style="87" customWidth="1"/>
    <col min="9471" max="9471" width="37" style="87" customWidth="1"/>
    <col min="9472" max="9472" width="17.375" style="87" customWidth="1"/>
    <col min="9473" max="9722" width="9" style="87" customWidth="1"/>
    <col min="9723" max="9723" width="29.625" style="87" customWidth="1"/>
    <col min="9724" max="9724" width="12.75" style="87"/>
    <col min="9725" max="9725" width="29.75" style="87" customWidth="1"/>
    <col min="9726" max="9726" width="17" style="87" customWidth="1"/>
    <col min="9727" max="9727" width="37" style="87" customWidth="1"/>
    <col min="9728" max="9728" width="17.375" style="87" customWidth="1"/>
    <col min="9729" max="9978" width="9" style="87" customWidth="1"/>
    <col min="9979" max="9979" width="29.625" style="87" customWidth="1"/>
    <col min="9980" max="9980" width="12.75" style="87"/>
    <col min="9981" max="9981" width="29.75" style="87" customWidth="1"/>
    <col min="9982" max="9982" width="17" style="87" customWidth="1"/>
    <col min="9983" max="9983" width="37" style="87" customWidth="1"/>
    <col min="9984" max="9984" width="17.375" style="87" customWidth="1"/>
    <col min="9985" max="10234" width="9" style="87" customWidth="1"/>
    <col min="10235" max="10235" width="29.625" style="87" customWidth="1"/>
    <col min="10236" max="10236" width="12.75" style="87"/>
    <col min="10237" max="10237" width="29.75" style="87" customWidth="1"/>
    <col min="10238" max="10238" width="17" style="87" customWidth="1"/>
    <col min="10239" max="10239" width="37" style="87" customWidth="1"/>
    <col min="10240" max="10240" width="17.375" style="87" customWidth="1"/>
    <col min="10241" max="10490" width="9" style="87" customWidth="1"/>
    <col min="10491" max="10491" width="29.625" style="87" customWidth="1"/>
    <col min="10492" max="10492" width="12.75" style="87"/>
    <col min="10493" max="10493" width="29.75" style="87" customWidth="1"/>
    <col min="10494" max="10494" width="17" style="87" customWidth="1"/>
    <col min="10495" max="10495" width="37" style="87" customWidth="1"/>
    <col min="10496" max="10496" width="17.375" style="87" customWidth="1"/>
    <col min="10497" max="10746" width="9" style="87" customWidth="1"/>
    <col min="10747" max="10747" width="29.625" style="87" customWidth="1"/>
    <col min="10748" max="10748" width="12.75" style="87"/>
    <col min="10749" max="10749" width="29.75" style="87" customWidth="1"/>
    <col min="10750" max="10750" width="17" style="87" customWidth="1"/>
    <col min="10751" max="10751" width="37" style="87" customWidth="1"/>
    <col min="10752" max="10752" width="17.375" style="87" customWidth="1"/>
    <col min="10753" max="11002" width="9" style="87" customWidth="1"/>
    <col min="11003" max="11003" width="29.625" style="87" customWidth="1"/>
    <col min="11004" max="11004" width="12.75" style="87"/>
    <col min="11005" max="11005" width="29.75" style="87" customWidth="1"/>
    <col min="11006" max="11006" width="17" style="87" customWidth="1"/>
    <col min="11007" max="11007" width="37" style="87" customWidth="1"/>
    <col min="11008" max="11008" width="17.375" style="87" customWidth="1"/>
    <col min="11009" max="11258" width="9" style="87" customWidth="1"/>
    <col min="11259" max="11259" width="29.625" style="87" customWidth="1"/>
    <col min="11260" max="11260" width="12.75" style="87"/>
    <col min="11261" max="11261" width="29.75" style="87" customWidth="1"/>
    <col min="11262" max="11262" width="17" style="87" customWidth="1"/>
    <col min="11263" max="11263" width="37" style="87" customWidth="1"/>
    <col min="11264" max="11264" width="17.375" style="87" customWidth="1"/>
    <col min="11265" max="11514" width="9" style="87" customWidth="1"/>
    <col min="11515" max="11515" width="29.625" style="87" customWidth="1"/>
    <col min="11516" max="11516" width="12.75" style="87"/>
    <col min="11517" max="11517" width="29.75" style="87" customWidth="1"/>
    <col min="11518" max="11518" width="17" style="87" customWidth="1"/>
    <col min="11519" max="11519" width="37" style="87" customWidth="1"/>
    <col min="11520" max="11520" width="17.375" style="87" customWidth="1"/>
    <col min="11521" max="11770" width="9" style="87" customWidth="1"/>
    <col min="11771" max="11771" width="29.625" style="87" customWidth="1"/>
    <col min="11772" max="11772" width="12.75" style="87"/>
    <col min="11773" max="11773" width="29.75" style="87" customWidth="1"/>
    <col min="11774" max="11774" width="17" style="87" customWidth="1"/>
    <col min="11775" max="11775" width="37" style="87" customWidth="1"/>
    <col min="11776" max="11776" width="17.375" style="87" customWidth="1"/>
    <col min="11777" max="12026" width="9" style="87" customWidth="1"/>
    <col min="12027" max="12027" width="29.625" style="87" customWidth="1"/>
    <col min="12028" max="12028" width="12.75" style="87"/>
    <col min="12029" max="12029" width="29.75" style="87" customWidth="1"/>
    <col min="12030" max="12030" width="17" style="87" customWidth="1"/>
    <col min="12031" max="12031" width="37" style="87" customWidth="1"/>
    <col min="12032" max="12032" width="17.375" style="87" customWidth="1"/>
    <col min="12033" max="12282" width="9" style="87" customWidth="1"/>
    <col min="12283" max="12283" width="29.625" style="87" customWidth="1"/>
    <col min="12284" max="12284" width="12.75" style="87"/>
    <col min="12285" max="12285" width="29.75" style="87" customWidth="1"/>
    <col min="12286" max="12286" width="17" style="87" customWidth="1"/>
    <col min="12287" max="12287" width="37" style="87" customWidth="1"/>
    <col min="12288" max="12288" width="17.375" style="87" customWidth="1"/>
    <col min="12289" max="12538" width="9" style="87" customWidth="1"/>
    <col min="12539" max="12539" width="29.625" style="87" customWidth="1"/>
    <col min="12540" max="12540" width="12.75" style="87"/>
    <col min="12541" max="12541" width="29.75" style="87" customWidth="1"/>
    <col min="12542" max="12542" width="17" style="87" customWidth="1"/>
    <col min="12543" max="12543" width="37" style="87" customWidth="1"/>
    <col min="12544" max="12544" width="17.375" style="87" customWidth="1"/>
    <col min="12545" max="12794" width="9" style="87" customWidth="1"/>
    <col min="12795" max="12795" width="29.625" style="87" customWidth="1"/>
    <col min="12796" max="12796" width="12.75" style="87"/>
    <col min="12797" max="12797" width="29.75" style="87" customWidth="1"/>
    <col min="12798" max="12798" width="17" style="87" customWidth="1"/>
    <col min="12799" max="12799" width="37" style="87" customWidth="1"/>
    <col min="12800" max="12800" width="17.375" style="87" customWidth="1"/>
    <col min="12801" max="13050" width="9" style="87" customWidth="1"/>
    <col min="13051" max="13051" width="29.625" style="87" customWidth="1"/>
    <col min="13052" max="13052" width="12.75" style="87"/>
    <col min="13053" max="13053" width="29.75" style="87" customWidth="1"/>
    <col min="13054" max="13054" width="17" style="87" customWidth="1"/>
    <col min="13055" max="13055" width="37" style="87" customWidth="1"/>
    <col min="13056" max="13056" width="17.375" style="87" customWidth="1"/>
    <col min="13057" max="13306" width="9" style="87" customWidth="1"/>
    <col min="13307" max="13307" width="29.625" style="87" customWidth="1"/>
    <col min="13308" max="13308" width="12.75" style="87"/>
    <col min="13309" max="13309" width="29.75" style="87" customWidth="1"/>
    <col min="13310" max="13310" width="17" style="87" customWidth="1"/>
    <col min="13311" max="13311" width="37" style="87" customWidth="1"/>
    <col min="13312" max="13312" width="17.375" style="87" customWidth="1"/>
    <col min="13313" max="13562" width="9" style="87" customWidth="1"/>
    <col min="13563" max="13563" width="29.625" style="87" customWidth="1"/>
    <col min="13564" max="13564" width="12.75" style="87"/>
    <col min="13565" max="13565" width="29.75" style="87" customWidth="1"/>
    <col min="13566" max="13566" width="17" style="87" customWidth="1"/>
    <col min="13567" max="13567" width="37" style="87" customWidth="1"/>
    <col min="13568" max="13568" width="17.375" style="87" customWidth="1"/>
    <col min="13569" max="13818" width="9" style="87" customWidth="1"/>
    <col min="13819" max="13819" width="29.625" style="87" customWidth="1"/>
    <col min="13820" max="13820" width="12.75" style="87"/>
    <col min="13821" max="13821" width="29.75" style="87" customWidth="1"/>
    <col min="13822" max="13822" width="17" style="87" customWidth="1"/>
    <col min="13823" max="13823" width="37" style="87" customWidth="1"/>
    <col min="13824" max="13824" width="17.375" style="87" customWidth="1"/>
    <col min="13825" max="14074" width="9" style="87" customWidth="1"/>
    <col min="14075" max="14075" width="29.625" style="87" customWidth="1"/>
    <col min="14076" max="14076" width="12.75" style="87"/>
    <col min="14077" max="14077" width="29.75" style="87" customWidth="1"/>
    <col min="14078" max="14078" width="17" style="87" customWidth="1"/>
    <col min="14079" max="14079" width="37" style="87" customWidth="1"/>
    <col min="14080" max="14080" width="17.375" style="87" customWidth="1"/>
    <col min="14081" max="14330" width="9" style="87" customWidth="1"/>
    <col min="14331" max="14331" width="29.625" style="87" customWidth="1"/>
    <col min="14332" max="14332" width="12.75" style="87"/>
    <col min="14333" max="14333" width="29.75" style="87" customWidth="1"/>
    <col min="14334" max="14334" width="17" style="87" customWidth="1"/>
    <col min="14335" max="14335" width="37" style="87" customWidth="1"/>
    <col min="14336" max="14336" width="17.375" style="87" customWidth="1"/>
    <col min="14337" max="14586" width="9" style="87" customWidth="1"/>
    <col min="14587" max="14587" width="29.625" style="87" customWidth="1"/>
    <col min="14588" max="14588" width="12.75" style="87"/>
    <col min="14589" max="14589" width="29.75" style="87" customWidth="1"/>
    <col min="14590" max="14590" width="17" style="87" customWidth="1"/>
    <col min="14591" max="14591" width="37" style="87" customWidth="1"/>
    <col min="14592" max="14592" width="17.375" style="87" customWidth="1"/>
    <col min="14593" max="14842" width="9" style="87" customWidth="1"/>
    <col min="14843" max="14843" width="29.625" style="87" customWidth="1"/>
    <col min="14844" max="14844" width="12.75" style="87"/>
    <col min="14845" max="14845" width="29.75" style="87" customWidth="1"/>
    <col min="14846" max="14846" width="17" style="87" customWidth="1"/>
    <col min="14847" max="14847" width="37" style="87" customWidth="1"/>
    <col min="14848" max="14848" width="17.375" style="87" customWidth="1"/>
    <col min="14849" max="15098" width="9" style="87" customWidth="1"/>
    <col min="15099" max="15099" width="29.625" style="87" customWidth="1"/>
    <col min="15100" max="15100" width="12.75" style="87"/>
    <col min="15101" max="15101" width="29.75" style="87" customWidth="1"/>
    <col min="15102" max="15102" width="17" style="87" customWidth="1"/>
    <col min="15103" max="15103" width="37" style="87" customWidth="1"/>
    <col min="15104" max="15104" width="17.375" style="87" customWidth="1"/>
    <col min="15105" max="15354" width="9" style="87" customWidth="1"/>
    <col min="15355" max="15355" width="29.625" style="87" customWidth="1"/>
    <col min="15356" max="15356" width="12.75" style="87"/>
    <col min="15357" max="15357" width="29.75" style="87" customWidth="1"/>
    <col min="15358" max="15358" width="17" style="87" customWidth="1"/>
    <col min="15359" max="15359" width="37" style="87" customWidth="1"/>
    <col min="15360" max="15360" width="17.375" style="87" customWidth="1"/>
    <col min="15361" max="15610" width="9" style="87" customWidth="1"/>
    <col min="15611" max="15611" width="29.625" style="87" customWidth="1"/>
    <col min="15612" max="15612" width="12.75" style="87"/>
    <col min="15613" max="15613" width="29.75" style="87" customWidth="1"/>
    <col min="15614" max="15614" width="17" style="87" customWidth="1"/>
    <col min="15615" max="15615" width="37" style="87" customWidth="1"/>
    <col min="15616" max="15616" width="17.375" style="87" customWidth="1"/>
    <col min="15617" max="15866" width="9" style="87" customWidth="1"/>
    <col min="15867" max="15867" width="29.625" style="87" customWidth="1"/>
    <col min="15868" max="15868" width="12.75" style="87"/>
    <col min="15869" max="15869" width="29.75" style="87" customWidth="1"/>
    <col min="15870" max="15870" width="17" style="87" customWidth="1"/>
    <col min="15871" max="15871" width="37" style="87" customWidth="1"/>
    <col min="15872" max="15872" width="17.375" style="87" customWidth="1"/>
    <col min="15873" max="16122" width="9" style="87" customWidth="1"/>
    <col min="16123" max="16123" width="29.625" style="87" customWidth="1"/>
    <col min="16124" max="16124" width="12.75" style="87"/>
    <col min="16125" max="16125" width="29.75" style="87" customWidth="1"/>
    <col min="16126" max="16126" width="17" style="87" customWidth="1"/>
    <col min="16127" max="16127" width="37" style="87" customWidth="1"/>
    <col min="16128" max="16128" width="17.375" style="87" customWidth="1"/>
    <col min="16129" max="16378" width="9" style="87" customWidth="1"/>
    <col min="16379" max="16379" width="29.625" style="87" customWidth="1"/>
    <col min="16380" max="16384" width="12.75" style="87"/>
  </cols>
  <sheetData>
    <row r="1" ht="18" spans="1:4">
      <c r="A1" s="91" t="s">
        <v>490</v>
      </c>
      <c r="B1" s="91"/>
      <c r="C1" s="92"/>
      <c r="D1" s="93"/>
    </row>
    <row r="2" ht="30" customHeight="1" spans="1:4">
      <c r="A2" s="65" t="s">
        <v>491</v>
      </c>
      <c r="B2" s="65"/>
      <c r="C2" s="65"/>
      <c r="D2" s="65"/>
    </row>
    <row r="3" s="64" customFormat="1" ht="21.95" customHeight="1" spans="1:4">
      <c r="A3" s="94"/>
      <c r="B3" s="95"/>
      <c r="C3" s="96"/>
      <c r="D3" s="97" t="s">
        <v>2</v>
      </c>
    </row>
    <row r="4" s="64" customFormat="1" ht="24" customHeight="1" spans="1:4">
      <c r="A4" s="69" t="s">
        <v>198</v>
      </c>
      <c r="B4" s="69" t="s">
        <v>222</v>
      </c>
      <c r="C4" s="69" t="s">
        <v>98</v>
      </c>
      <c r="D4" s="98" t="s">
        <v>222</v>
      </c>
    </row>
    <row r="5" s="64" customFormat="1" ht="24" customHeight="1" spans="1:4">
      <c r="A5" s="69" t="s">
        <v>52</v>
      </c>
      <c r="B5" s="72">
        <f>B6+B18</f>
        <v>0</v>
      </c>
      <c r="C5" s="69" t="s">
        <v>52</v>
      </c>
      <c r="D5" s="99">
        <f>B5</f>
        <v>0</v>
      </c>
    </row>
    <row r="6" s="64" customFormat="1" ht="24" customHeight="1" spans="1:4">
      <c r="A6" s="100" t="s">
        <v>53</v>
      </c>
      <c r="B6" s="72"/>
      <c r="C6" s="101" t="s">
        <v>54</v>
      </c>
      <c r="D6" s="99"/>
    </row>
    <row r="7" s="64" customFormat="1" ht="20.1" customHeight="1" spans="1:5">
      <c r="A7" s="102" t="s">
        <v>287</v>
      </c>
      <c r="B7" s="99"/>
      <c r="C7" s="102" t="s">
        <v>288</v>
      </c>
      <c r="D7" s="99"/>
      <c r="E7" s="103"/>
    </row>
    <row r="8" s="64" customFormat="1" ht="20.1" customHeight="1" spans="1:5">
      <c r="A8" s="102" t="s">
        <v>289</v>
      </c>
      <c r="B8" s="99"/>
      <c r="C8" s="104" t="s">
        <v>492</v>
      </c>
      <c r="D8" s="77"/>
      <c r="E8" s="103"/>
    </row>
    <row r="9" s="64" customFormat="1" ht="20.1" customHeight="1" spans="1:4">
      <c r="A9" s="102"/>
      <c r="B9" s="99"/>
      <c r="C9" s="104" t="s">
        <v>493</v>
      </c>
      <c r="D9" s="77"/>
    </row>
    <row r="10" s="64" customFormat="1" ht="20.1" customHeight="1" spans="1:4">
      <c r="A10" s="102"/>
      <c r="B10" s="99"/>
      <c r="C10" s="102" t="s">
        <v>295</v>
      </c>
      <c r="D10" s="99"/>
    </row>
    <row r="11" s="64" customFormat="1" ht="20.1" customHeight="1" spans="1:6">
      <c r="A11" s="105"/>
      <c r="B11" s="106"/>
      <c r="C11" s="104" t="s">
        <v>296</v>
      </c>
      <c r="D11" s="77"/>
      <c r="E11" s="103"/>
      <c r="F11" s="107"/>
    </row>
    <row r="12" s="64" customFormat="1" ht="20.1" customHeight="1" spans="1:6">
      <c r="A12" s="108"/>
      <c r="B12" s="106"/>
      <c r="C12" s="104" t="s">
        <v>494</v>
      </c>
      <c r="D12" s="77"/>
      <c r="F12" s="107"/>
    </row>
    <row r="13" s="64" customFormat="1" ht="20.1" customHeight="1" spans="1:6">
      <c r="A13" s="109"/>
      <c r="B13" s="110"/>
      <c r="C13" s="102" t="s">
        <v>495</v>
      </c>
      <c r="D13" s="99"/>
      <c r="F13" s="107"/>
    </row>
    <row r="14" s="64" customFormat="1" ht="20.1" customHeight="1" spans="1:6">
      <c r="A14" s="111"/>
      <c r="B14" s="112"/>
      <c r="C14" s="104" t="s">
        <v>496</v>
      </c>
      <c r="D14" s="77"/>
      <c r="F14" s="107"/>
    </row>
    <row r="15" s="64" customFormat="1" ht="20.1" customHeight="1" spans="1:4">
      <c r="A15" s="113"/>
      <c r="B15" s="114"/>
      <c r="C15" s="104" t="s">
        <v>497</v>
      </c>
      <c r="D15" s="77"/>
    </row>
    <row r="16" s="64" customFormat="1" ht="20.1" customHeight="1" spans="1:4">
      <c r="A16" s="115"/>
      <c r="B16" s="106"/>
      <c r="C16" s="102" t="s">
        <v>300</v>
      </c>
      <c r="D16" s="99"/>
    </row>
    <row r="17" s="64" customFormat="1" ht="20.1" customHeight="1" spans="1:4">
      <c r="A17" s="115"/>
      <c r="B17" s="106"/>
      <c r="C17" s="104" t="s">
        <v>498</v>
      </c>
      <c r="D17" s="77"/>
    </row>
    <row r="18" s="64" customFormat="1" ht="20.1" customHeight="1" spans="1:5">
      <c r="A18" s="116" t="s">
        <v>87</v>
      </c>
      <c r="B18" s="117"/>
      <c r="C18" s="116" t="s">
        <v>88</v>
      </c>
      <c r="D18" s="99"/>
      <c r="E18" s="118"/>
    </row>
    <row r="19" s="64" customFormat="1" ht="20.1" customHeight="1" spans="1:5">
      <c r="A19" s="119" t="s">
        <v>499</v>
      </c>
      <c r="B19" s="77"/>
      <c r="C19" s="119" t="s">
        <v>500</v>
      </c>
      <c r="D19" s="77"/>
      <c r="E19" s="118"/>
    </row>
    <row r="20" s="64" customFormat="1" ht="20.1" customHeight="1" spans="1:4">
      <c r="A20" s="119" t="s">
        <v>501</v>
      </c>
      <c r="B20" s="77"/>
      <c r="C20" s="119"/>
      <c r="D20" s="77"/>
    </row>
    <row r="21" ht="35.1" customHeight="1" spans="1:4">
      <c r="A21" s="120" t="s">
        <v>502</v>
      </c>
      <c r="B21" s="121"/>
      <c r="C21" s="121"/>
      <c r="D21" s="121"/>
    </row>
    <row r="22" ht="22.15" customHeight="1"/>
    <row r="23" ht="22.15" customHeight="1"/>
  </sheetData>
  <mergeCells count="3">
    <mergeCell ref="A1:B1"/>
    <mergeCell ref="A2:D2"/>
    <mergeCell ref="A21:D21"/>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34"/>
  <sheetViews>
    <sheetView showZeros="0" workbookViewId="0">
      <selection activeCell="C9" sqref="C9"/>
    </sheetView>
  </sheetViews>
  <sheetFormatPr defaultColWidth="9" defaultRowHeight="14.25" outlineLevelCol="3"/>
  <cols>
    <col min="1" max="1" width="35.5" style="61" customWidth="1"/>
    <col min="2" max="2" width="13.5" style="62" customWidth="1"/>
    <col min="3" max="3" width="34" style="62" customWidth="1"/>
    <col min="4" max="4" width="13.5" style="62" customWidth="1"/>
    <col min="5" max="6" width="9" style="62"/>
    <col min="7" max="7" width="31.625" style="62" customWidth="1"/>
    <col min="8" max="8" width="9" style="62"/>
    <col min="9" max="9" width="31.625" style="62" customWidth="1"/>
    <col min="10" max="256" width="9" style="62"/>
    <col min="257" max="257" width="42.5" style="62" customWidth="1"/>
    <col min="258" max="258" width="16.25" style="62" customWidth="1"/>
    <col min="259" max="259" width="40" style="62" customWidth="1"/>
    <col min="260" max="260" width="17.875" style="62" customWidth="1"/>
    <col min="261" max="262" width="9" style="62"/>
    <col min="263" max="263" width="31.625" style="62" customWidth="1"/>
    <col min="264" max="264" width="9" style="62"/>
    <col min="265" max="265" width="31.625" style="62" customWidth="1"/>
    <col min="266" max="512" width="9" style="62"/>
    <col min="513" max="513" width="42.5" style="62" customWidth="1"/>
    <col min="514" max="514" width="16.25" style="62" customWidth="1"/>
    <col min="515" max="515" width="40" style="62" customWidth="1"/>
    <col min="516" max="516" width="17.875" style="62" customWidth="1"/>
    <col min="517" max="518" width="9" style="62"/>
    <col min="519" max="519" width="31.625" style="62" customWidth="1"/>
    <col min="520" max="520" width="9" style="62"/>
    <col min="521" max="521" width="31.625" style="62" customWidth="1"/>
    <col min="522" max="768" width="9" style="62"/>
    <col min="769" max="769" width="42.5" style="62" customWidth="1"/>
    <col min="770" max="770" width="16.25" style="62" customWidth="1"/>
    <col min="771" max="771" width="40" style="62" customWidth="1"/>
    <col min="772" max="772" width="17.875" style="62" customWidth="1"/>
    <col min="773" max="774" width="9" style="62"/>
    <col min="775" max="775" width="31.625" style="62" customWidth="1"/>
    <col min="776" max="776" width="9" style="62"/>
    <col min="777" max="777" width="31.625" style="62" customWidth="1"/>
    <col min="778" max="1024" width="9" style="62"/>
    <col min="1025" max="1025" width="42.5" style="62" customWidth="1"/>
    <col min="1026" max="1026" width="16.25" style="62" customWidth="1"/>
    <col min="1027" max="1027" width="40" style="62" customWidth="1"/>
    <col min="1028" max="1028" width="17.875" style="62" customWidth="1"/>
    <col min="1029" max="1030" width="9" style="62"/>
    <col min="1031" max="1031" width="31.625" style="62" customWidth="1"/>
    <col min="1032" max="1032" width="9" style="62"/>
    <col min="1033" max="1033" width="31.625" style="62" customWidth="1"/>
    <col min="1034" max="1280" width="9" style="62"/>
    <col min="1281" max="1281" width="42.5" style="62" customWidth="1"/>
    <col min="1282" max="1282" width="16.25" style="62" customWidth="1"/>
    <col min="1283" max="1283" width="40" style="62" customWidth="1"/>
    <col min="1284" max="1284" width="17.875" style="62" customWidth="1"/>
    <col min="1285" max="1286" width="9" style="62"/>
    <col min="1287" max="1287" width="31.625" style="62" customWidth="1"/>
    <col min="1288" max="1288" width="9" style="62"/>
    <col min="1289" max="1289" width="31.625" style="62" customWidth="1"/>
    <col min="1290" max="1536" width="9" style="62"/>
    <col min="1537" max="1537" width="42.5" style="62" customWidth="1"/>
    <col min="1538" max="1538" width="16.25" style="62" customWidth="1"/>
    <col min="1539" max="1539" width="40" style="62" customWidth="1"/>
    <col min="1540" max="1540" width="17.875" style="62" customWidth="1"/>
    <col min="1541" max="1542" width="9" style="62"/>
    <col min="1543" max="1543" width="31.625" style="62" customWidth="1"/>
    <col min="1544" max="1544" width="9" style="62"/>
    <col min="1545" max="1545" width="31.625" style="62" customWidth="1"/>
    <col min="1546" max="1792" width="9" style="62"/>
    <col min="1793" max="1793" width="42.5" style="62" customWidth="1"/>
    <col min="1794" max="1794" width="16.25" style="62" customWidth="1"/>
    <col min="1795" max="1795" width="40" style="62" customWidth="1"/>
    <col min="1796" max="1796" width="17.875" style="62" customWidth="1"/>
    <col min="1797" max="1798" width="9" style="62"/>
    <col min="1799" max="1799" width="31.625" style="62" customWidth="1"/>
    <col min="1800" max="1800" width="9" style="62"/>
    <col min="1801" max="1801" width="31.625" style="62" customWidth="1"/>
    <col min="1802" max="2048" width="9" style="62"/>
    <col min="2049" max="2049" width="42.5" style="62" customWidth="1"/>
    <col min="2050" max="2050" width="16.25" style="62" customWidth="1"/>
    <col min="2051" max="2051" width="40" style="62" customWidth="1"/>
    <col min="2052" max="2052" width="17.875" style="62" customWidth="1"/>
    <col min="2053" max="2054" width="9" style="62"/>
    <col min="2055" max="2055" width="31.625" style="62" customWidth="1"/>
    <col min="2056" max="2056" width="9" style="62"/>
    <col min="2057" max="2057" width="31.625" style="62" customWidth="1"/>
    <col min="2058" max="2304" width="9" style="62"/>
    <col min="2305" max="2305" width="42.5" style="62" customWidth="1"/>
    <col min="2306" max="2306" width="16.25" style="62" customWidth="1"/>
    <col min="2307" max="2307" width="40" style="62" customWidth="1"/>
    <col min="2308" max="2308" width="17.875" style="62" customWidth="1"/>
    <col min="2309" max="2310" width="9" style="62"/>
    <col min="2311" max="2311" width="31.625" style="62" customWidth="1"/>
    <col min="2312" max="2312" width="9" style="62"/>
    <col min="2313" max="2313" width="31.625" style="62" customWidth="1"/>
    <col min="2314" max="2560" width="9" style="62"/>
    <col min="2561" max="2561" width="42.5" style="62" customWidth="1"/>
    <col min="2562" max="2562" width="16.25" style="62" customWidth="1"/>
    <col min="2563" max="2563" width="40" style="62" customWidth="1"/>
    <col min="2564" max="2564" width="17.875" style="62" customWidth="1"/>
    <col min="2565" max="2566" width="9" style="62"/>
    <col min="2567" max="2567" width="31.625" style="62" customWidth="1"/>
    <col min="2568" max="2568" width="9" style="62"/>
    <col min="2569" max="2569" width="31.625" style="62" customWidth="1"/>
    <col min="2570" max="2816" width="9" style="62"/>
    <col min="2817" max="2817" width="42.5" style="62" customWidth="1"/>
    <col min="2818" max="2818" width="16.25" style="62" customWidth="1"/>
    <col min="2819" max="2819" width="40" style="62" customWidth="1"/>
    <col min="2820" max="2820" width="17.875" style="62" customWidth="1"/>
    <col min="2821" max="2822" width="9" style="62"/>
    <col min="2823" max="2823" width="31.625" style="62" customWidth="1"/>
    <col min="2824" max="2824" width="9" style="62"/>
    <col min="2825" max="2825" width="31.625" style="62" customWidth="1"/>
    <col min="2826" max="3072" width="9" style="62"/>
    <col min="3073" max="3073" width="42.5" style="62" customWidth="1"/>
    <col min="3074" max="3074" width="16.25" style="62" customWidth="1"/>
    <col min="3075" max="3075" width="40" style="62" customWidth="1"/>
    <col min="3076" max="3076" width="17.875" style="62" customWidth="1"/>
    <col min="3077" max="3078" width="9" style="62"/>
    <col min="3079" max="3079" width="31.625" style="62" customWidth="1"/>
    <col min="3080" max="3080" width="9" style="62"/>
    <col min="3081" max="3081" width="31.625" style="62" customWidth="1"/>
    <col min="3082" max="3328" width="9" style="62"/>
    <col min="3329" max="3329" width="42.5" style="62" customWidth="1"/>
    <col min="3330" max="3330" width="16.25" style="62" customWidth="1"/>
    <col min="3331" max="3331" width="40" style="62" customWidth="1"/>
    <col min="3332" max="3332" width="17.875" style="62" customWidth="1"/>
    <col min="3333" max="3334" width="9" style="62"/>
    <col min="3335" max="3335" width="31.625" style="62" customWidth="1"/>
    <col min="3336" max="3336" width="9" style="62"/>
    <col min="3337" max="3337" width="31.625" style="62" customWidth="1"/>
    <col min="3338" max="3584" width="9" style="62"/>
    <col min="3585" max="3585" width="42.5" style="62" customWidth="1"/>
    <col min="3586" max="3586" width="16.25" style="62" customWidth="1"/>
    <col min="3587" max="3587" width="40" style="62" customWidth="1"/>
    <col min="3588" max="3588" width="17.875" style="62" customWidth="1"/>
    <col min="3589" max="3590" width="9" style="62"/>
    <col min="3591" max="3591" width="31.625" style="62" customWidth="1"/>
    <col min="3592" max="3592" width="9" style="62"/>
    <col min="3593" max="3593" width="31.625" style="62" customWidth="1"/>
    <col min="3594" max="3840" width="9" style="62"/>
    <col min="3841" max="3841" width="42.5" style="62" customWidth="1"/>
    <col min="3842" max="3842" width="16.25" style="62" customWidth="1"/>
    <col min="3843" max="3843" width="40" style="62" customWidth="1"/>
    <col min="3844" max="3844" width="17.875" style="62" customWidth="1"/>
    <col min="3845" max="3846" width="9" style="62"/>
    <col min="3847" max="3847" width="31.625" style="62" customWidth="1"/>
    <col min="3848" max="3848" width="9" style="62"/>
    <col min="3849" max="3849" width="31.625" style="62" customWidth="1"/>
    <col min="3850" max="4096" width="9" style="62"/>
    <col min="4097" max="4097" width="42.5" style="62" customWidth="1"/>
    <col min="4098" max="4098" width="16.25" style="62" customWidth="1"/>
    <col min="4099" max="4099" width="40" style="62" customWidth="1"/>
    <col min="4100" max="4100" width="17.875" style="62" customWidth="1"/>
    <col min="4101" max="4102" width="9" style="62"/>
    <col min="4103" max="4103" width="31.625" style="62" customWidth="1"/>
    <col min="4104" max="4104" width="9" style="62"/>
    <col min="4105" max="4105" width="31.625" style="62" customWidth="1"/>
    <col min="4106" max="4352" width="9" style="62"/>
    <col min="4353" max="4353" width="42.5" style="62" customWidth="1"/>
    <col min="4354" max="4354" width="16.25" style="62" customWidth="1"/>
    <col min="4355" max="4355" width="40" style="62" customWidth="1"/>
    <col min="4356" max="4356" width="17.875" style="62" customWidth="1"/>
    <col min="4357" max="4358" width="9" style="62"/>
    <col min="4359" max="4359" width="31.625" style="62" customWidth="1"/>
    <col min="4360" max="4360" width="9" style="62"/>
    <col min="4361" max="4361" width="31.625" style="62" customWidth="1"/>
    <col min="4362" max="4608" width="9" style="62"/>
    <col min="4609" max="4609" width="42.5" style="62" customWidth="1"/>
    <col min="4610" max="4610" width="16.25" style="62" customWidth="1"/>
    <col min="4611" max="4611" width="40" style="62" customWidth="1"/>
    <col min="4612" max="4612" width="17.875" style="62" customWidth="1"/>
    <col min="4613" max="4614" width="9" style="62"/>
    <col min="4615" max="4615" width="31.625" style="62" customWidth="1"/>
    <col min="4616" max="4616" width="9" style="62"/>
    <col min="4617" max="4617" width="31.625" style="62" customWidth="1"/>
    <col min="4618" max="4864" width="9" style="62"/>
    <col min="4865" max="4865" width="42.5" style="62" customWidth="1"/>
    <col min="4866" max="4866" width="16.25" style="62" customWidth="1"/>
    <col min="4867" max="4867" width="40" style="62" customWidth="1"/>
    <col min="4868" max="4868" width="17.875" style="62" customWidth="1"/>
    <col min="4869" max="4870" width="9" style="62"/>
    <col min="4871" max="4871" width="31.625" style="62" customWidth="1"/>
    <col min="4872" max="4872" width="9" style="62"/>
    <col min="4873" max="4873" width="31.625" style="62" customWidth="1"/>
    <col min="4874" max="5120" width="9" style="62"/>
    <col min="5121" max="5121" width="42.5" style="62" customWidth="1"/>
    <col min="5122" max="5122" width="16.25" style="62" customWidth="1"/>
    <col min="5123" max="5123" width="40" style="62" customWidth="1"/>
    <col min="5124" max="5124" width="17.875" style="62" customWidth="1"/>
    <col min="5125" max="5126" width="9" style="62"/>
    <col min="5127" max="5127" width="31.625" style="62" customWidth="1"/>
    <col min="5128" max="5128" width="9" style="62"/>
    <col min="5129" max="5129" width="31.625" style="62" customWidth="1"/>
    <col min="5130" max="5376" width="9" style="62"/>
    <col min="5377" max="5377" width="42.5" style="62" customWidth="1"/>
    <col min="5378" max="5378" width="16.25" style="62" customWidth="1"/>
    <col min="5379" max="5379" width="40" style="62" customWidth="1"/>
    <col min="5380" max="5380" width="17.875" style="62" customWidth="1"/>
    <col min="5381" max="5382" width="9" style="62"/>
    <col min="5383" max="5383" width="31.625" style="62" customWidth="1"/>
    <col min="5384" max="5384" width="9" style="62"/>
    <col min="5385" max="5385" width="31.625" style="62" customWidth="1"/>
    <col min="5386" max="5632" width="9" style="62"/>
    <col min="5633" max="5633" width="42.5" style="62" customWidth="1"/>
    <col min="5634" max="5634" width="16.25" style="62" customWidth="1"/>
    <col min="5635" max="5635" width="40" style="62" customWidth="1"/>
    <col min="5636" max="5636" width="17.875" style="62" customWidth="1"/>
    <col min="5637" max="5638" width="9" style="62"/>
    <col min="5639" max="5639" width="31.625" style="62" customWidth="1"/>
    <col min="5640" max="5640" width="9" style="62"/>
    <col min="5641" max="5641" width="31.625" style="62" customWidth="1"/>
    <col min="5642" max="5888" width="9" style="62"/>
    <col min="5889" max="5889" width="42.5" style="62" customWidth="1"/>
    <col min="5890" max="5890" width="16.25" style="62" customWidth="1"/>
    <col min="5891" max="5891" width="40" style="62" customWidth="1"/>
    <col min="5892" max="5892" width="17.875" style="62" customWidth="1"/>
    <col min="5893" max="5894" width="9" style="62"/>
    <col min="5895" max="5895" width="31.625" style="62" customWidth="1"/>
    <col min="5896" max="5896" width="9" style="62"/>
    <col min="5897" max="5897" width="31.625" style="62" customWidth="1"/>
    <col min="5898" max="6144" width="9" style="62"/>
    <col min="6145" max="6145" width="42.5" style="62" customWidth="1"/>
    <col min="6146" max="6146" width="16.25" style="62" customWidth="1"/>
    <col min="6147" max="6147" width="40" style="62" customWidth="1"/>
    <col min="6148" max="6148" width="17.875" style="62" customWidth="1"/>
    <col min="6149" max="6150" width="9" style="62"/>
    <col min="6151" max="6151" width="31.625" style="62" customWidth="1"/>
    <col min="6152" max="6152" width="9" style="62"/>
    <col min="6153" max="6153" width="31.625" style="62" customWidth="1"/>
    <col min="6154" max="6400" width="9" style="62"/>
    <col min="6401" max="6401" width="42.5" style="62" customWidth="1"/>
    <col min="6402" max="6402" width="16.25" style="62" customWidth="1"/>
    <col min="6403" max="6403" width="40" style="62" customWidth="1"/>
    <col min="6404" max="6404" width="17.875" style="62" customWidth="1"/>
    <col min="6405" max="6406" width="9" style="62"/>
    <col min="6407" max="6407" width="31.625" style="62" customWidth="1"/>
    <col min="6408" max="6408" width="9" style="62"/>
    <col min="6409" max="6409" width="31.625" style="62" customWidth="1"/>
    <col min="6410" max="6656" width="9" style="62"/>
    <col min="6657" max="6657" width="42.5" style="62" customWidth="1"/>
    <col min="6658" max="6658" width="16.25" style="62" customWidth="1"/>
    <col min="6659" max="6659" width="40" style="62" customWidth="1"/>
    <col min="6660" max="6660" width="17.875" style="62" customWidth="1"/>
    <col min="6661" max="6662" width="9" style="62"/>
    <col min="6663" max="6663" width="31.625" style="62" customWidth="1"/>
    <col min="6664" max="6664" width="9" style="62"/>
    <col min="6665" max="6665" width="31.625" style="62" customWidth="1"/>
    <col min="6666" max="6912" width="9" style="62"/>
    <col min="6913" max="6913" width="42.5" style="62" customWidth="1"/>
    <col min="6914" max="6914" width="16.25" style="62" customWidth="1"/>
    <col min="6915" max="6915" width="40" style="62" customWidth="1"/>
    <col min="6916" max="6916" width="17.875" style="62" customWidth="1"/>
    <col min="6917" max="6918" width="9" style="62"/>
    <col min="6919" max="6919" width="31.625" style="62" customWidth="1"/>
    <col min="6920" max="6920" width="9" style="62"/>
    <col min="6921" max="6921" width="31.625" style="62" customWidth="1"/>
    <col min="6922" max="7168" width="9" style="62"/>
    <col min="7169" max="7169" width="42.5" style="62" customWidth="1"/>
    <col min="7170" max="7170" width="16.25" style="62" customWidth="1"/>
    <col min="7171" max="7171" width="40" style="62" customWidth="1"/>
    <col min="7172" max="7172" width="17.875" style="62" customWidth="1"/>
    <col min="7173" max="7174" width="9" style="62"/>
    <col min="7175" max="7175" width="31.625" style="62" customWidth="1"/>
    <col min="7176" max="7176" width="9" style="62"/>
    <col min="7177" max="7177" width="31.625" style="62" customWidth="1"/>
    <col min="7178" max="7424" width="9" style="62"/>
    <col min="7425" max="7425" width="42.5" style="62" customWidth="1"/>
    <col min="7426" max="7426" width="16.25" style="62" customWidth="1"/>
    <col min="7427" max="7427" width="40" style="62" customWidth="1"/>
    <col min="7428" max="7428" width="17.875" style="62" customWidth="1"/>
    <col min="7429" max="7430" width="9" style="62"/>
    <col min="7431" max="7431" width="31.625" style="62" customWidth="1"/>
    <col min="7432" max="7432" width="9" style="62"/>
    <col min="7433" max="7433" width="31.625" style="62" customWidth="1"/>
    <col min="7434" max="7680" width="9" style="62"/>
    <col min="7681" max="7681" width="42.5" style="62" customWidth="1"/>
    <col min="7682" max="7682" width="16.25" style="62" customWidth="1"/>
    <col min="7683" max="7683" width="40" style="62" customWidth="1"/>
    <col min="7684" max="7684" width="17.875" style="62" customWidth="1"/>
    <col min="7685" max="7686" width="9" style="62"/>
    <col min="7687" max="7687" width="31.625" style="62" customWidth="1"/>
    <col min="7688" max="7688" width="9" style="62"/>
    <col min="7689" max="7689" width="31.625" style="62" customWidth="1"/>
    <col min="7690" max="7936" width="9" style="62"/>
    <col min="7937" max="7937" width="42.5" style="62" customWidth="1"/>
    <col min="7938" max="7938" width="16.25" style="62" customWidth="1"/>
    <col min="7939" max="7939" width="40" style="62" customWidth="1"/>
    <col min="7940" max="7940" width="17.875" style="62" customWidth="1"/>
    <col min="7941" max="7942" width="9" style="62"/>
    <col min="7943" max="7943" width="31.625" style="62" customWidth="1"/>
    <col min="7944" max="7944" width="9" style="62"/>
    <col min="7945" max="7945" width="31.625" style="62" customWidth="1"/>
    <col min="7946" max="8192" width="9" style="62"/>
    <col min="8193" max="8193" width="42.5" style="62" customWidth="1"/>
    <col min="8194" max="8194" width="16.25" style="62" customWidth="1"/>
    <col min="8195" max="8195" width="40" style="62" customWidth="1"/>
    <col min="8196" max="8196" width="17.875" style="62" customWidth="1"/>
    <col min="8197" max="8198" width="9" style="62"/>
    <col min="8199" max="8199" width="31.625" style="62" customWidth="1"/>
    <col min="8200" max="8200" width="9" style="62"/>
    <col min="8201" max="8201" width="31.625" style="62" customWidth="1"/>
    <col min="8202" max="8448" width="9" style="62"/>
    <col min="8449" max="8449" width="42.5" style="62" customWidth="1"/>
    <col min="8450" max="8450" width="16.25" style="62" customWidth="1"/>
    <col min="8451" max="8451" width="40" style="62" customWidth="1"/>
    <col min="8452" max="8452" width="17.875" style="62" customWidth="1"/>
    <col min="8453" max="8454" width="9" style="62"/>
    <col min="8455" max="8455" width="31.625" style="62" customWidth="1"/>
    <col min="8456" max="8456" width="9" style="62"/>
    <col min="8457" max="8457" width="31.625" style="62" customWidth="1"/>
    <col min="8458" max="8704" width="9" style="62"/>
    <col min="8705" max="8705" width="42.5" style="62" customWidth="1"/>
    <col min="8706" max="8706" width="16.25" style="62" customWidth="1"/>
    <col min="8707" max="8707" width="40" style="62" customWidth="1"/>
    <col min="8708" max="8708" width="17.875" style="62" customWidth="1"/>
    <col min="8709" max="8710" width="9" style="62"/>
    <col min="8711" max="8711" width="31.625" style="62" customWidth="1"/>
    <col min="8712" max="8712" width="9" style="62"/>
    <col min="8713" max="8713" width="31.625" style="62" customWidth="1"/>
    <col min="8714" max="8960" width="9" style="62"/>
    <col min="8961" max="8961" width="42.5" style="62" customWidth="1"/>
    <col min="8962" max="8962" width="16.25" style="62" customWidth="1"/>
    <col min="8963" max="8963" width="40" style="62" customWidth="1"/>
    <col min="8964" max="8964" width="17.875" style="62" customWidth="1"/>
    <col min="8965" max="8966" width="9" style="62"/>
    <col min="8967" max="8967" width="31.625" style="62" customWidth="1"/>
    <col min="8968" max="8968" width="9" style="62"/>
    <col min="8969" max="8969" width="31.625" style="62" customWidth="1"/>
    <col min="8970" max="9216" width="9" style="62"/>
    <col min="9217" max="9217" width="42.5" style="62" customWidth="1"/>
    <col min="9218" max="9218" width="16.25" style="62" customWidth="1"/>
    <col min="9219" max="9219" width="40" style="62" customWidth="1"/>
    <col min="9220" max="9220" width="17.875" style="62" customWidth="1"/>
    <col min="9221" max="9222" width="9" style="62"/>
    <col min="9223" max="9223" width="31.625" style="62" customWidth="1"/>
    <col min="9224" max="9224" width="9" style="62"/>
    <col min="9225" max="9225" width="31.625" style="62" customWidth="1"/>
    <col min="9226" max="9472" width="9" style="62"/>
    <col min="9473" max="9473" width="42.5" style="62" customWidth="1"/>
    <col min="9474" max="9474" width="16.25" style="62" customWidth="1"/>
    <col min="9475" max="9475" width="40" style="62" customWidth="1"/>
    <col min="9476" max="9476" width="17.875" style="62" customWidth="1"/>
    <col min="9477" max="9478" width="9" style="62"/>
    <col min="9479" max="9479" width="31.625" style="62" customWidth="1"/>
    <col min="9480" max="9480" width="9" style="62"/>
    <col min="9481" max="9481" width="31.625" style="62" customWidth="1"/>
    <col min="9482" max="9728" width="9" style="62"/>
    <col min="9729" max="9729" width="42.5" style="62" customWidth="1"/>
    <col min="9730" max="9730" width="16.25" style="62" customWidth="1"/>
    <col min="9731" max="9731" width="40" style="62" customWidth="1"/>
    <col min="9732" max="9732" width="17.875" style="62" customWidth="1"/>
    <col min="9733" max="9734" width="9" style="62"/>
    <col min="9735" max="9735" width="31.625" style="62" customWidth="1"/>
    <col min="9736" max="9736" width="9" style="62"/>
    <col min="9737" max="9737" width="31.625" style="62" customWidth="1"/>
    <col min="9738" max="9984" width="9" style="62"/>
    <col min="9985" max="9985" width="42.5" style="62" customWidth="1"/>
    <col min="9986" max="9986" width="16.25" style="62" customWidth="1"/>
    <col min="9987" max="9987" width="40" style="62" customWidth="1"/>
    <col min="9988" max="9988" width="17.875" style="62" customWidth="1"/>
    <col min="9989" max="9990" width="9" style="62"/>
    <col min="9991" max="9991" width="31.625" style="62" customWidth="1"/>
    <col min="9992" max="9992" width="9" style="62"/>
    <col min="9993" max="9993" width="31.625" style="62" customWidth="1"/>
    <col min="9994" max="10240" width="9" style="62"/>
    <col min="10241" max="10241" width="42.5" style="62" customWidth="1"/>
    <col min="10242" max="10242" width="16.25" style="62" customWidth="1"/>
    <col min="10243" max="10243" width="40" style="62" customWidth="1"/>
    <col min="10244" max="10244" width="17.875" style="62" customWidth="1"/>
    <col min="10245" max="10246" width="9" style="62"/>
    <col min="10247" max="10247" width="31.625" style="62" customWidth="1"/>
    <col min="10248" max="10248" width="9" style="62"/>
    <col min="10249" max="10249" width="31.625" style="62" customWidth="1"/>
    <col min="10250" max="10496" width="9" style="62"/>
    <col min="10497" max="10497" width="42.5" style="62" customWidth="1"/>
    <col min="10498" max="10498" width="16.25" style="62" customWidth="1"/>
    <col min="10499" max="10499" width="40" style="62" customWidth="1"/>
    <col min="10500" max="10500" width="17.875" style="62" customWidth="1"/>
    <col min="10501" max="10502" width="9" style="62"/>
    <col min="10503" max="10503" width="31.625" style="62" customWidth="1"/>
    <col min="10504" max="10504" width="9" style="62"/>
    <col min="10505" max="10505" width="31.625" style="62" customWidth="1"/>
    <col min="10506" max="10752" width="9" style="62"/>
    <col min="10753" max="10753" width="42.5" style="62" customWidth="1"/>
    <col min="10754" max="10754" width="16.25" style="62" customWidth="1"/>
    <col min="10755" max="10755" width="40" style="62" customWidth="1"/>
    <col min="10756" max="10756" width="17.875" style="62" customWidth="1"/>
    <col min="10757" max="10758" width="9" style="62"/>
    <col min="10759" max="10759" width="31.625" style="62" customWidth="1"/>
    <col min="10760" max="10760" width="9" style="62"/>
    <col min="10761" max="10761" width="31.625" style="62" customWidth="1"/>
    <col min="10762" max="11008" width="9" style="62"/>
    <col min="11009" max="11009" width="42.5" style="62" customWidth="1"/>
    <col min="11010" max="11010" width="16.25" style="62" customWidth="1"/>
    <col min="11011" max="11011" width="40" style="62" customWidth="1"/>
    <col min="11012" max="11012" width="17.875" style="62" customWidth="1"/>
    <col min="11013" max="11014" width="9" style="62"/>
    <col min="11015" max="11015" width="31.625" style="62" customWidth="1"/>
    <col min="11016" max="11016" width="9" style="62"/>
    <col min="11017" max="11017" width="31.625" style="62" customWidth="1"/>
    <col min="11018" max="11264" width="9" style="62"/>
    <col min="11265" max="11265" width="42.5" style="62" customWidth="1"/>
    <col min="11266" max="11266" width="16.25" style="62" customWidth="1"/>
    <col min="11267" max="11267" width="40" style="62" customWidth="1"/>
    <col min="11268" max="11268" width="17.875" style="62" customWidth="1"/>
    <col min="11269" max="11270" width="9" style="62"/>
    <col min="11271" max="11271" width="31.625" style="62" customWidth="1"/>
    <col min="11272" max="11272" width="9" style="62"/>
    <col min="11273" max="11273" width="31.625" style="62" customWidth="1"/>
    <col min="11274" max="11520" width="9" style="62"/>
    <col min="11521" max="11521" width="42.5" style="62" customWidth="1"/>
    <col min="11522" max="11522" width="16.25" style="62" customWidth="1"/>
    <col min="11523" max="11523" width="40" style="62" customWidth="1"/>
    <col min="11524" max="11524" width="17.875" style="62" customWidth="1"/>
    <col min="11525" max="11526" width="9" style="62"/>
    <col min="11527" max="11527" width="31.625" style="62" customWidth="1"/>
    <col min="11528" max="11528" width="9" style="62"/>
    <col min="11529" max="11529" width="31.625" style="62" customWidth="1"/>
    <col min="11530" max="11776" width="9" style="62"/>
    <col min="11777" max="11777" width="42.5" style="62" customWidth="1"/>
    <col min="11778" max="11778" width="16.25" style="62" customWidth="1"/>
    <col min="11779" max="11779" width="40" style="62" customWidth="1"/>
    <col min="11780" max="11780" width="17.875" style="62" customWidth="1"/>
    <col min="11781" max="11782" width="9" style="62"/>
    <col min="11783" max="11783" width="31.625" style="62" customWidth="1"/>
    <col min="11784" max="11784" width="9" style="62"/>
    <col min="11785" max="11785" width="31.625" style="62" customWidth="1"/>
    <col min="11786" max="12032" width="9" style="62"/>
    <col min="12033" max="12033" width="42.5" style="62" customWidth="1"/>
    <col min="12034" max="12034" width="16.25" style="62" customWidth="1"/>
    <col min="12035" max="12035" width="40" style="62" customWidth="1"/>
    <col min="12036" max="12036" width="17.875" style="62" customWidth="1"/>
    <col min="12037" max="12038" width="9" style="62"/>
    <col min="12039" max="12039" width="31.625" style="62" customWidth="1"/>
    <col min="12040" max="12040" width="9" style="62"/>
    <col min="12041" max="12041" width="31.625" style="62" customWidth="1"/>
    <col min="12042" max="12288" width="9" style="62"/>
    <col min="12289" max="12289" width="42.5" style="62" customWidth="1"/>
    <col min="12290" max="12290" width="16.25" style="62" customWidth="1"/>
    <col min="12291" max="12291" width="40" style="62" customWidth="1"/>
    <col min="12292" max="12292" width="17.875" style="62" customWidth="1"/>
    <col min="12293" max="12294" width="9" style="62"/>
    <col min="12295" max="12295" width="31.625" style="62" customWidth="1"/>
    <col min="12296" max="12296" width="9" style="62"/>
    <col min="12297" max="12297" width="31.625" style="62" customWidth="1"/>
    <col min="12298" max="12544" width="9" style="62"/>
    <col min="12545" max="12545" width="42.5" style="62" customWidth="1"/>
    <col min="12546" max="12546" width="16.25" style="62" customWidth="1"/>
    <col min="12547" max="12547" width="40" style="62" customWidth="1"/>
    <col min="12548" max="12548" width="17.875" style="62" customWidth="1"/>
    <col min="12549" max="12550" width="9" style="62"/>
    <col min="12551" max="12551" width="31.625" style="62" customWidth="1"/>
    <col min="12552" max="12552" width="9" style="62"/>
    <col min="12553" max="12553" width="31.625" style="62" customWidth="1"/>
    <col min="12554" max="12800" width="9" style="62"/>
    <col min="12801" max="12801" width="42.5" style="62" customWidth="1"/>
    <col min="12802" max="12802" width="16.25" style="62" customWidth="1"/>
    <col min="12803" max="12803" width="40" style="62" customWidth="1"/>
    <col min="12804" max="12804" width="17.875" style="62" customWidth="1"/>
    <col min="12805" max="12806" width="9" style="62"/>
    <col min="12807" max="12807" width="31.625" style="62" customWidth="1"/>
    <col min="12808" max="12808" width="9" style="62"/>
    <col min="12809" max="12809" width="31.625" style="62" customWidth="1"/>
    <col min="12810" max="13056" width="9" style="62"/>
    <col min="13057" max="13057" width="42.5" style="62" customWidth="1"/>
    <col min="13058" max="13058" width="16.25" style="62" customWidth="1"/>
    <col min="13059" max="13059" width="40" style="62" customWidth="1"/>
    <col min="13060" max="13060" width="17.875" style="62" customWidth="1"/>
    <col min="13061" max="13062" width="9" style="62"/>
    <col min="13063" max="13063" width="31.625" style="62" customWidth="1"/>
    <col min="13064" max="13064" width="9" style="62"/>
    <col min="13065" max="13065" width="31.625" style="62" customWidth="1"/>
    <col min="13066" max="13312" width="9" style="62"/>
    <col min="13313" max="13313" width="42.5" style="62" customWidth="1"/>
    <col min="13314" max="13314" width="16.25" style="62" customWidth="1"/>
    <col min="13315" max="13315" width="40" style="62" customWidth="1"/>
    <col min="13316" max="13316" width="17.875" style="62" customWidth="1"/>
    <col min="13317" max="13318" width="9" style="62"/>
    <col min="13319" max="13319" width="31.625" style="62" customWidth="1"/>
    <col min="13320" max="13320" width="9" style="62"/>
    <col min="13321" max="13321" width="31.625" style="62" customWidth="1"/>
    <col min="13322" max="13568" width="9" style="62"/>
    <col min="13569" max="13569" width="42.5" style="62" customWidth="1"/>
    <col min="13570" max="13570" width="16.25" style="62" customWidth="1"/>
    <col min="13571" max="13571" width="40" style="62" customWidth="1"/>
    <col min="13572" max="13572" width="17.875" style="62" customWidth="1"/>
    <col min="13573" max="13574" width="9" style="62"/>
    <col min="13575" max="13575" width="31.625" style="62" customWidth="1"/>
    <col min="13576" max="13576" width="9" style="62"/>
    <col min="13577" max="13577" width="31.625" style="62" customWidth="1"/>
    <col min="13578" max="13824" width="9" style="62"/>
    <col min="13825" max="13825" width="42.5" style="62" customWidth="1"/>
    <col min="13826" max="13826" width="16.25" style="62" customWidth="1"/>
    <col min="13827" max="13827" width="40" style="62" customWidth="1"/>
    <col min="13828" max="13828" width="17.875" style="62" customWidth="1"/>
    <col min="13829" max="13830" width="9" style="62"/>
    <col min="13831" max="13831" width="31.625" style="62" customWidth="1"/>
    <col min="13832" max="13832" width="9" style="62"/>
    <col min="13833" max="13833" width="31.625" style="62" customWidth="1"/>
    <col min="13834" max="14080" width="9" style="62"/>
    <col min="14081" max="14081" width="42.5" style="62" customWidth="1"/>
    <col min="14082" max="14082" width="16.25" style="62" customWidth="1"/>
    <col min="14083" max="14083" width="40" style="62" customWidth="1"/>
    <col min="14084" max="14084" width="17.875" style="62" customWidth="1"/>
    <col min="14085" max="14086" width="9" style="62"/>
    <col min="14087" max="14087" width="31.625" style="62" customWidth="1"/>
    <col min="14088" max="14088" width="9" style="62"/>
    <col min="14089" max="14089" width="31.625" style="62" customWidth="1"/>
    <col min="14090" max="14336" width="9" style="62"/>
    <col min="14337" max="14337" width="42.5" style="62" customWidth="1"/>
    <col min="14338" max="14338" width="16.25" style="62" customWidth="1"/>
    <col min="14339" max="14339" width="40" style="62" customWidth="1"/>
    <col min="14340" max="14340" width="17.875" style="62" customWidth="1"/>
    <col min="14341" max="14342" width="9" style="62"/>
    <col min="14343" max="14343" width="31.625" style="62" customWidth="1"/>
    <col min="14344" max="14344" width="9" style="62"/>
    <col min="14345" max="14345" width="31.625" style="62" customWidth="1"/>
    <col min="14346" max="14592" width="9" style="62"/>
    <col min="14593" max="14593" width="42.5" style="62" customWidth="1"/>
    <col min="14594" max="14594" width="16.25" style="62" customWidth="1"/>
    <col min="14595" max="14595" width="40" style="62" customWidth="1"/>
    <col min="14596" max="14596" width="17.875" style="62" customWidth="1"/>
    <col min="14597" max="14598" width="9" style="62"/>
    <col min="14599" max="14599" width="31.625" style="62" customWidth="1"/>
    <col min="14600" max="14600" width="9" style="62"/>
    <col min="14601" max="14601" width="31.625" style="62" customWidth="1"/>
    <col min="14602" max="14848" width="9" style="62"/>
    <col min="14849" max="14849" width="42.5" style="62" customWidth="1"/>
    <col min="14850" max="14850" width="16.25" style="62" customWidth="1"/>
    <col min="14851" max="14851" width="40" style="62" customWidth="1"/>
    <col min="14852" max="14852" width="17.875" style="62" customWidth="1"/>
    <col min="14853" max="14854" width="9" style="62"/>
    <col min="14855" max="14855" width="31.625" style="62" customWidth="1"/>
    <col min="14856" max="14856" width="9" style="62"/>
    <col min="14857" max="14857" width="31.625" style="62" customWidth="1"/>
    <col min="14858" max="15104" width="9" style="62"/>
    <col min="15105" max="15105" width="42.5" style="62" customWidth="1"/>
    <col min="15106" max="15106" width="16.25" style="62" customWidth="1"/>
    <col min="15107" max="15107" width="40" style="62" customWidth="1"/>
    <col min="15108" max="15108" width="17.875" style="62" customWidth="1"/>
    <col min="15109" max="15110" width="9" style="62"/>
    <col min="15111" max="15111" width="31.625" style="62" customWidth="1"/>
    <col min="15112" max="15112" width="9" style="62"/>
    <col min="15113" max="15113" width="31.625" style="62" customWidth="1"/>
    <col min="15114" max="15360" width="9" style="62"/>
    <col min="15361" max="15361" width="42.5" style="62" customWidth="1"/>
    <col min="15362" max="15362" width="16.25" style="62" customWidth="1"/>
    <col min="15363" max="15363" width="40" style="62" customWidth="1"/>
    <col min="15364" max="15364" width="17.875" style="62" customWidth="1"/>
    <col min="15365" max="15366" width="9" style="62"/>
    <col min="15367" max="15367" width="31.625" style="62" customWidth="1"/>
    <col min="15368" max="15368" width="9" style="62"/>
    <col min="15369" max="15369" width="31.625" style="62" customWidth="1"/>
    <col min="15370" max="15616" width="9" style="62"/>
    <col min="15617" max="15617" width="42.5" style="62" customWidth="1"/>
    <col min="15618" max="15618" width="16.25" style="62" customWidth="1"/>
    <col min="15619" max="15619" width="40" style="62" customWidth="1"/>
    <col min="15620" max="15620" width="17.875" style="62" customWidth="1"/>
    <col min="15621" max="15622" width="9" style="62"/>
    <col min="15623" max="15623" width="31.625" style="62" customWidth="1"/>
    <col min="15624" max="15624" width="9" style="62"/>
    <col min="15625" max="15625" width="31.625" style="62" customWidth="1"/>
    <col min="15626" max="15872" width="9" style="62"/>
    <col min="15873" max="15873" width="42.5" style="62" customWidth="1"/>
    <col min="15874" max="15874" width="16.25" style="62" customWidth="1"/>
    <col min="15875" max="15875" width="40" style="62" customWidth="1"/>
    <col min="15876" max="15876" width="17.875" style="62" customWidth="1"/>
    <col min="15877" max="15878" width="9" style="62"/>
    <col min="15879" max="15879" width="31.625" style="62" customWidth="1"/>
    <col min="15880" max="15880" width="9" style="62"/>
    <col min="15881" max="15881" width="31.625" style="62" customWidth="1"/>
    <col min="15882" max="16128" width="9" style="62"/>
    <col min="16129" max="16129" width="42.5" style="62" customWidth="1"/>
    <col min="16130" max="16130" width="16.25" style="62" customWidth="1"/>
    <col min="16131" max="16131" width="40" style="62" customWidth="1"/>
    <col min="16132" max="16132" width="17.875" style="62" customWidth="1"/>
    <col min="16133" max="16134" width="9" style="62"/>
    <col min="16135" max="16135" width="31.625" style="62" customWidth="1"/>
    <col min="16136" max="16136" width="9" style="62"/>
    <col min="16137" max="16137" width="31.625" style="62" customWidth="1"/>
    <col min="16138" max="16384" width="9" style="62"/>
  </cols>
  <sheetData>
    <row r="1" ht="24" customHeight="1" spans="1:4">
      <c r="A1" s="63" t="s">
        <v>503</v>
      </c>
      <c r="B1" s="63"/>
      <c r="C1" s="64"/>
      <c r="D1" s="64"/>
    </row>
    <row r="2" ht="31.5" customHeight="1" spans="1:4">
      <c r="A2" s="65" t="s">
        <v>504</v>
      </c>
      <c r="B2" s="65"/>
      <c r="C2" s="65"/>
      <c r="D2" s="65"/>
    </row>
    <row r="3" ht="24.75" customHeight="1" spans="1:4">
      <c r="A3" s="66"/>
      <c r="B3" s="66"/>
      <c r="C3" s="67"/>
      <c r="D3" s="68" t="s">
        <v>2</v>
      </c>
    </row>
    <row r="4" ht="24" customHeight="1" spans="1:4">
      <c r="A4" s="69" t="s">
        <v>198</v>
      </c>
      <c r="B4" s="70" t="s">
        <v>222</v>
      </c>
      <c r="C4" s="69" t="s">
        <v>98</v>
      </c>
      <c r="D4" s="70" t="s">
        <v>222</v>
      </c>
    </row>
    <row r="5" ht="24" customHeight="1" spans="1:4">
      <c r="A5" s="71" t="s">
        <v>52</v>
      </c>
      <c r="B5" s="72">
        <f>B6</f>
        <v>0</v>
      </c>
      <c r="C5" s="71" t="s">
        <v>52</v>
      </c>
      <c r="D5" s="72">
        <f>B6</f>
        <v>0</v>
      </c>
    </row>
    <row r="6" ht="20.1" customHeight="1" spans="1:4">
      <c r="A6" s="73" t="s">
        <v>505</v>
      </c>
      <c r="B6" s="72">
        <f>B7+B11+B14+B15+B16</f>
        <v>0</v>
      </c>
      <c r="C6" s="73" t="s">
        <v>506</v>
      </c>
      <c r="D6" s="72">
        <f>D7+D11+D14+D15+D16</f>
        <v>0</v>
      </c>
    </row>
    <row r="7" ht="25.5" customHeight="1" spans="1:4">
      <c r="A7" s="74" t="s">
        <v>314</v>
      </c>
      <c r="B7" s="75"/>
      <c r="C7" s="74" t="s">
        <v>315</v>
      </c>
      <c r="D7" s="75"/>
    </row>
    <row r="8" ht="25.5" customHeight="1" spans="1:4">
      <c r="A8" s="76" t="s">
        <v>316</v>
      </c>
      <c r="B8" s="77"/>
      <c r="C8" s="76" t="s">
        <v>316</v>
      </c>
      <c r="D8" s="77"/>
    </row>
    <row r="9" ht="25.5" customHeight="1" spans="1:4">
      <c r="A9" s="76" t="s">
        <v>317</v>
      </c>
      <c r="B9" s="77"/>
      <c r="C9" s="76" t="s">
        <v>317</v>
      </c>
      <c r="D9" s="77"/>
    </row>
    <row r="10" ht="25.5" customHeight="1" spans="1:4">
      <c r="A10" s="76" t="s">
        <v>318</v>
      </c>
      <c r="B10" s="77"/>
      <c r="C10" s="76" t="s">
        <v>318</v>
      </c>
      <c r="D10" s="77"/>
    </row>
    <row r="11" ht="25.5" customHeight="1" spans="1:4">
      <c r="A11" s="74" t="s">
        <v>319</v>
      </c>
      <c r="B11" s="77"/>
      <c r="C11" s="74" t="s">
        <v>320</v>
      </c>
      <c r="D11" s="77"/>
    </row>
    <row r="12" ht="25.5" customHeight="1" spans="1:4">
      <c r="A12" s="78" t="s">
        <v>322</v>
      </c>
      <c r="B12" s="77"/>
      <c r="C12" s="78" t="s">
        <v>322</v>
      </c>
      <c r="D12" s="77"/>
    </row>
    <row r="13" ht="25.5" customHeight="1" spans="1:4">
      <c r="A13" s="76" t="s">
        <v>323</v>
      </c>
      <c r="B13" s="77"/>
      <c r="C13" s="76" t="s">
        <v>323</v>
      </c>
      <c r="D13" s="77"/>
    </row>
    <row r="14" ht="25.5" customHeight="1" spans="1:4">
      <c r="A14" s="74" t="s">
        <v>324</v>
      </c>
      <c r="B14" s="77"/>
      <c r="C14" s="74" t="s">
        <v>325</v>
      </c>
      <c r="D14" s="77"/>
    </row>
    <row r="15" ht="25.5" customHeight="1" spans="1:4">
      <c r="A15" s="74" t="s">
        <v>326</v>
      </c>
      <c r="B15" s="77"/>
      <c r="C15" s="74" t="s">
        <v>327</v>
      </c>
      <c r="D15" s="77"/>
    </row>
    <row r="16" ht="25.5" customHeight="1" spans="1:4">
      <c r="A16" s="79"/>
      <c r="B16" s="80"/>
      <c r="C16" s="79"/>
      <c r="D16" s="80"/>
    </row>
    <row r="17" ht="25.5" customHeight="1" spans="1:4">
      <c r="A17" s="81"/>
      <c r="B17" s="82"/>
      <c r="C17" s="83" t="s">
        <v>328</v>
      </c>
      <c r="D17" s="84">
        <f>D5-D6</f>
        <v>0</v>
      </c>
    </row>
    <row r="18" ht="35.1" customHeight="1" spans="1:4">
      <c r="A18" s="85" t="s">
        <v>507</v>
      </c>
      <c r="B18" s="86"/>
      <c r="C18" s="86"/>
      <c r="D18" s="86"/>
    </row>
    <row r="19" spans="1:1">
      <c r="A19" s="62"/>
    </row>
    <row r="20" spans="1:1">
      <c r="A20" s="62"/>
    </row>
    <row r="21" spans="1:1">
      <c r="A21" s="62"/>
    </row>
    <row r="22" spans="1:1">
      <c r="A22" s="62"/>
    </row>
    <row r="23" spans="1:1">
      <c r="A23" s="62"/>
    </row>
    <row r="24" spans="1:1">
      <c r="A24" s="62"/>
    </row>
    <row r="25" spans="1:1">
      <c r="A25" s="62"/>
    </row>
    <row r="26" spans="1:1">
      <c r="A26" s="62"/>
    </row>
    <row r="27" spans="1:1">
      <c r="A27" s="62"/>
    </row>
    <row r="28" spans="1:1">
      <c r="A28" s="62"/>
    </row>
    <row r="29" spans="1:1">
      <c r="A29" s="62"/>
    </row>
    <row r="30" spans="1:1">
      <c r="A30" s="62"/>
    </row>
    <row r="31" spans="1:1">
      <c r="A31" s="62"/>
    </row>
    <row r="32" spans="1:1">
      <c r="A32" s="62"/>
    </row>
    <row r="33" spans="1:1">
      <c r="A33" s="62"/>
    </row>
    <row r="34" spans="1:1">
      <c r="A34" s="62"/>
    </row>
  </sheetData>
  <mergeCells count="4">
    <mergeCell ref="A1:B1"/>
    <mergeCell ref="A2:D2"/>
    <mergeCell ref="A3:B3"/>
    <mergeCell ref="A18:D18"/>
  </mergeCells>
  <printOptions horizontalCentered="1"/>
  <pageMargins left="0.15748031496063" right="0.15748031496063" top="0.511811023622047" bottom="0.31496062992126" header="0.31496062992126" footer="0.31496062992126"/>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pane ySplit="4" topLeftCell="A5" activePane="bottomLeft" state="frozen"/>
      <selection/>
      <selection pane="bottomLeft" activeCell="G7" sqref="G7"/>
    </sheetView>
  </sheetViews>
  <sheetFormatPr defaultColWidth="10" defaultRowHeight="13.5" outlineLevelRow="7" outlineLevelCol="5"/>
  <cols>
    <col min="1" max="1" width="5.875" style="50" customWidth="1"/>
    <col min="2" max="2" width="10.25" style="50" customWidth="1"/>
    <col min="3" max="3" width="28.625" style="50" customWidth="1"/>
    <col min="4" max="4" width="13.375" style="50" customWidth="1"/>
    <col min="5" max="5" width="16.75" style="50" customWidth="1"/>
    <col min="6" max="6" width="14.875" style="50" customWidth="1"/>
    <col min="7" max="7" width="9.75" style="50" customWidth="1"/>
    <col min="8" max="16384" width="10" style="50"/>
  </cols>
  <sheetData>
    <row r="1" s="48" customFormat="1" ht="19.5" customHeight="1" spans="1:2">
      <c r="A1" s="40" t="s">
        <v>508</v>
      </c>
      <c r="B1" s="40"/>
    </row>
    <row r="2" s="49" customFormat="1" ht="28.7" customHeight="1" spans="1:6">
      <c r="A2" s="51" t="s">
        <v>509</v>
      </c>
      <c r="B2" s="51"/>
      <c r="C2" s="51"/>
      <c r="D2" s="51"/>
      <c r="E2" s="51"/>
      <c r="F2" s="51"/>
    </row>
    <row r="3" ht="14.25" customHeight="1" spans="1:6">
      <c r="A3" s="52" t="s">
        <v>510</v>
      </c>
      <c r="B3" s="52"/>
      <c r="C3" s="52"/>
      <c r="D3" s="52"/>
      <c r="E3" s="52"/>
      <c r="F3" s="52"/>
    </row>
    <row r="4" ht="62.25" customHeight="1" spans="1:6">
      <c r="A4" s="53" t="s">
        <v>511</v>
      </c>
      <c r="B4" s="53" t="s">
        <v>512</v>
      </c>
      <c r="C4" s="53" t="s">
        <v>513</v>
      </c>
      <c r="D4" s="53" t="s">
        <v>514</v>
      </c>
      <c r="E4" s="53" t="s">
        <v>515</v>
      </c>
      <c r="F4" s="53" t="s">
        <v>516</v>
      </c>
    </row>
    <row r="5" ht="62.25" customHeight="1" spans="1:6">
      <c r="A5" s="54">
        <v>1</v>
      </c>
      <c r="B5" s="55"/>
      <c r="C5" s="56"/>
      <c r="D5" s="55"/>
      <c r="E5" s="57"/>
      <c r="F5" s="55"/>
    </row>
    <row r="6" ht="62.25" customHeight="1" spans="1:6">
      <c r="A6" s="54">
        <v>2</v>
      </c>
      <c r="B6" s="55"/>
      <c r="C6" s="56"/>
      <c r="D6" s="55"/>
      <c r="E6" s="57"/>
      <c r="F6" s="55"/>
    </row>
    <row r="7" ht="62.25" customHeight="1" spans="1:6">
      <c r="A7" s="54">
        <v>3</v>
      </c>
      <c r="B7" s="58"/>
      <c r="C7" s="58"/>
      <c r="D7" s="58"/>
      <c r="E7" s="58"/>
      <c r="F7" s="59"/>
    </row>
    <row r="8" ht="33" customHeight="1" spans="1:6">
      <c r="A8" s="60" t="s">
        <v>517</v>
      </c>
      <c r="B8" s="60"/>
      <c r="C8" s="60"/>
      <c r="D8" s="60"/>
      <c r="E8" s="60"/>
      <c r="F8" s="60"/>
    </row>
  </sheetData>
  <mergeCells count="4">
    <mergeCell ref="A1:B1"/>
    <mergeCell ref="A2:F2"/>
    <mergeCell ref="A3:F3"/>
    <mergeCell ref="A8:F8"/>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pane ySplit="6" topLeftCell="A7" activePane="bottomLeft" state="frozen"/>
      <selection/>
      <selection pane="bottomLeft" activeCell="B6" sqref="B6"/>
    </sheetView>
  </sheetViews>
  <sheetFormatPr defaultColWidth="10" defaultRowHeight="13.5" outlineLevelCol="6"/>
  <cols>
    <col min="1" max="1" width="26.125" style="19" customWidth="1"/>
    <col min="2" max="7" width="11.375" style="19" customWidth="1"/>
    <col min="8" max="9" width="9.75" style="19" customWidth="1"/>
    <col min="10" max="16384" width="10" style="19"/>
  </cols>
  <sheetData>
    <row r="1" s="17" customFormat="1" ht="27.2" customHeight="1" spans="1:2">
      <c r="A1" s="40" t="s">
        <v>518</v>
      </c>
      <c r="B1" s="40"/>
    </row>
    <row r="2" s="18" customFormat="1" ht="28.7" customHeight="1" spans="1:7">
      <c r="A2" s="21" t="s">
        <v>519</v>
      </c>
      <c r="B2" s="21"/>
      <c r="C2" s="21"/>
      <c r="D2" s="21"/>
      <c r="E2" s="21"/>
      <c r="F2" s="21"/>
      <c r="G2" s="21"/>
    </row>
    <row r="3" ht="14.25" customHeight="1" spans="1:7">
      <c r="A3" s="32"/>
      <c r="B3" s="32"/>
      <c r="G3" s="22" t="s">
        <v>510</v>
      </c>
    </row>
    <row r="4" ht="46.5" customHeight="1" spans="1:7">
      <c r="A4" s="33" t="s">
        <v>520</v>
      </c>
      <c r="B4" s="23" t="s">
        <v>521</v>
      </c>
      <c r="C4" s="23"/>
      <c r="D4" s="23"/>
      <c r="E4" s="23" t="s">
        <v>522</v>
      </c>
      <c r="F4" s="23"/>
      <c r="G4" s="23"/>
    </row>
    <row r="5" ht="46.5" customHeight="1" spans="1:7">
      <c r="A5" s="33"/>
      <c r="B5" s="41"/>
      <c r="C5" s="23" t="s">
        <v>523</v>
      </c>
      <c r="D5" s="23" t="s">
        <v>524</v>
      </c>
      <c r="E5" s="42"/>
      <c r="F5" s="23" t="s">
        <v>523</v>
      </c>
      <c r="G5" s="23" t="s">
        <v>524</v>
      </c>
    </row>
    <row r="6" ht="46.5" customHeight="1" spans="1:7">
      <c r="A6" s="43" t="s">
        <v>525</v>
      </c>
      <c r="B6" s="44" t="s">
        <v>526</v>
      </c>
      <c r="C6" s="44" t="s">
        <v>527</v>
      </c>
      <c r="D6" s="44" t="s">
        <v>528</v>
      </c>
      <c r="E6" s="44" t="s">
        <v>529</v>
      </c>
      <c r="F6" s="44" t="s">
        <v>530</v>
      </c>
      <c r="G6" s="44" t="s">
        <v>531</v>
      </c>
    </row>
    <row r="7" ht="46.5" customHeight="1" spans="1:7">
      <c r="A7" s="45" t="s">
        <v>532</v>
      </c>
      <c r="B7" s="46"/>
      <c r="C7" s="46"/>
      <c r="D7" s="46"/>
      <c r="E7" s="46"/>
      <c r="F7" s="46"/>
      <c r="G7" s="46"/>
    </row>
    <row r="8" spans="1:7">
      <c r="A8" s="47" t="s">
        <v>533</v>
      </c>
      <c r="B8" s="47"/>
      <c r="C8" s="47"/>
      <c r="D8" s="47"/>
      <c r="E8" s="47"/>
      <c r="F8" s="47"/>
      <c r="G8" s="47"/>
    </row>
    <row r="9" spans="1:7">
      <c r="A9" s="30" t="s">
        <v>534</v>
      </c>
      <c r="B9" s="30"/>
      <c r="C9" s="30"/>
      <c r="D9" s="30"/>
      <c r="E9" s="30"/>
      <c r="F9" s="30"/>
      <c r="G9" s="30"/>
    </row>
  </sheetData>
  <mergeCells count="7">
    <mergeCell ref="A1:B1"/>
    <mergeCell ref="A2:G2"/>
    <mergeCell ref="B4:D4"/>
    <mergeCell ref="E4:G4"/>
    <mergeCell ref="A8:G8"/>
    <mergeCell ref="A9:G9"/>
    <mergeCell ref="A4:A5"/>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10" workbookViewId="0">
      <selection activeCell="B4" sqref="B4"/>
    </sheetView>
  </sheetViews>
  <sheetFormatPr defaultColWidth="10" defaultRowHeight="13.5" outlineLevelCol="2"/>
  <cols>
    <col min="1" max="1" width="49.625" style="19" customWidth="1"/>
    <col min="2" max="3" width="21.125" style="19" customWidth="1"/>
    <col min="4" max="16384" width="10" style="19"/>
  </cols>
  <sheetData>
    <row r="1" s="36" customFormat="1" ht="26.25" customHeight="1" spans="1:1">
      <c r="A1" s="31" t="s">
        <v>535</v>
      </c>
    </row>
    <row r="2" s="18" customFormat="1" ht="28.7" customHeight="1" spans="1:3">
      <c r="A2" s="21" t="s">
        <v>536</v>
      </c>
      <c r="B2" s="21"/>
      <c r="C2" s="21"/>
    </row>
    <row r="3" ht="14.25" customHeight="1" spans="1:3">
      <c r="A3" s="32"/>
      <c r="B3" s="32"/>
      <c r="C3" s="22" t="s">
        <v>510</v>
      </c>
    </row>
    <row r="4" ht="46.5" customHeight="1" spans="1:3">
      <c r="A4" s="37" t="s">
        <v>537</v>
      </c>
      <c r="B4" s="37" t="s">
        <v>222</v>
      </c>
      <c r="C4" s="37" t="s">
        <v>4</v>
      </c>
    </row>
    <row r="5" ht="56.25" customHeight="1" spans="1:3">
      <c r="A5" s="34" t="s">
        <v>538</v>
      </c>
      <c r="B5" s="38"/>
      <c r="C5" s="38"/>
    </row>
    <row r="6" ht="56.25" customHeight="1" spans="1:3">
      <c r="A6" s="34" t="s">
        <v>539</v>
      </c>
      <c r="B6" s="38"/>
      <c r="C6" s="38"/>
    </row>
    <row r="7" ht="56.25" customHeight="1" spans="1:3">
      <c r="A7" s="34" t="s">
        <v>540</v>
      </c>
      <c r="B7" s="38"/>
      <c r="C7" s="38"/>
    </row>
    <row r="8" ht="56.25" customHeight="1" spans="1:3">
      <c r="A8" s="39" t="s">
        <v>541</v>
      </c>
      <c r="B8" s="38"/>
      <c r="C8" s="38"/>
    </row>
    <row r="9" ht="56.25" customHeight="1" spans="1:3">
      <c r="A9" s="39" t="s">
        <v>542</v>
      </c>
      <c r="B9" s="38"/>
      <c r="C9" s="38"/>
    </row>
    <row r="10" ht="56.25" customHeight="1" spans="1:3">
      <c r="A10" s="34" t="s">
        <v>543</v>
      </c>
      <c r="B10" s="38"/>
      <c r="C10" s="38"/>
    </row>
    <row r="11" ht="56.25" customHeight="1" spans="1:3">
      <c r="A11" s="34" t="s">
        <v>544</v>
      </c>
      <c r="B11" s="38"/>
      <c r="C11" s="38"/>
    </row>
    <row r="12" ht="56.25" customHeight="1" spans="1:3">
      <c r="A12" s="34" t="s">
        <v>545</v>
      </c>
      <c r="B12" s="38"/>
      <c r="C12" s="38"/>
    </row>
    <row r="13" ht="56.25" customHeight="1" spans="1:3">
      <c r="A13" s="34" t="s">
        <v>546</v>
      </c>
      <c r="B13" s="38"/>
      <c r="C13" s="38"/>
    </row>
    <row r="14" ht="38.25" customHeight="1" spans="1:3">
      <c r="A14" s="30" t="s">
        <v>547</v>
      </c>
      <c r="B14" s="30"/>
      <c r="C14" s="30"/>
    </row>
  </sheetData>
  <mergeCells count="2">
    <mergeCell ref="A2:C2"/>
    <mergeCell ref="A14:C14"/>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workbookViewId="0">
      <selection activeCell="A17" sqref="A17"/>
    </sheetView>
  </sheetViews>
  <sheetFormatPr defaultColWidth="10" defaultRowHeight="13.5" outlineLevelCol="2"/>
  <cols>
    <col min="1" max="1" width="43.5" style="19" customWidth="1"/>
    <col min="2" max="2" width="20.375" style="19" customWidth="1"/>
    <col min="3" max="3" width="19.875" style="19" customWidth="1"/>
    <col min="4" max="4" width="9.75" style="19" customWidth="1"/>
    <col min="5" max="16384" width="10" style="19"/>
  </cols>
  <sheetData>
    <row r="1" s="17" customFormat="1" ht="18" customHeight="1" spans="1:1">
      <c r="A1" s="31" t="s">
        <v>548</v>
      </c>
    </row>
    <row r="2" s="18" customFormat="1" ht="48" customHeight="1" spans="1:3">
      <c r="A2" s="21" t="s">
        <v>549</v>
      </c>
      <c r="B2" s="21"/>
      <c r="C2" s="21"/>
    </row>
    <row r="3" ht="33" customHeight="1" spans="1:3">
      <c r="A3" s="32"/>
      <c r="B3" s="32"/>
      <c r="C3" s="22" t="s">
        <v>510</v>
      </c>
    </row>
    <row r="4" ht="66.75" customHeight="1" spans="1:3">
      <c r="A4" s="33" t="s">
        <v>537</v>
      </c>
      <c r="B4" s="33" t="s">
        <v>222</v>
      </c>
      <c r="C4" s="33" t="s">
        <v>4</v>
      </c>
    </row>
    <row r="5" ht="58.5" customHeight="1" spans="1:3">
      <c r="A5" s="34" t="s">
        <v>550</v>
      </c>
      <c r="B5" s="35"/>
      <c r="C5" s="35"/>
    </row>
    <row r="6" ht="58.5" customHeight="1" spans="1:3">
      <c r="A6" s="34" t="s">
        <v>551</v>
      </c>
      <c r="B6" s="35"/>
      <c r="C6" s="35"/>
    </row>
    <row r="7" ht="58.5" customHeight="1" spans="1:3">
      <c r="A7" s="34" t="s">
        <v>552</v>
      </c>
      <c r="B7" s="35"/>
      <c r="C7" s="35"/>
    </row>
    <row r="8" ht="58.5" customHeight="1" spans="1:3">
      <c r="A8" s="34" t="s">
        <v>553</v>
      </c>
      <c r="B8" s="35"/>
      <c r="C8" s="35"/>
    </row>
    <row r="9" ht="58.5" customHeight="1" spans="1:3">
      <c r="A9" s="34" t="s">
        <v>554</v>
      </c>
      <c r="B9" s="35"/>
      <c r="C9" s="35"/>
    </row>
    <row r="10" ht="58.5" customHeight="1" spans="1:3">
      <c r="A10" s="34" t="s">
        <v>555</v>
      </c>
      <c r="B10" s="35"/>
      <c r="C10" s="35"/>
    </row>
    <row r="11" ht="58.5" customHeight="1" spans="1:3">
      <c r="A11" s="34" t="s">
        <v>556</v>
      </c>
      <c r="B11" s="35"/>
      <c r="C11" s="35"/>
    </row>
    <row r="12" ht="43" customHeight="1" spans="1:3">
      <c r="A12" s="30" t="s">
        <v>557</v>
      </c>
      <c r="B12" s="30"/>
      <c r="C12" s="30"/>
    </row>
  </sheetData>
  <mergeCells count="2">
    <mergeCell ref="A2:C2"/>
    <mergeCell ref="A12:C12"/>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pane ySplit="4" topLeftCell="A20" activePane="bottomLeft" state="frozen"/>
      <selection/>
      <selection pane="bottomLeft" activeCell="C8" sqref="C8"/>
    </sheetView>
  </sheetViews>
  <sheetFormatPr defaultColWidth="10" defaultRowHeight="13.5" outlineLevelCol="3"/>
  <cols>
    <col min="1" max="1" width="33.375" style="19" customWidth="1"/>
    <col min="2" max="2" width="13.5" style="19" customWidth="1"/>
    <col min="3" max="3" width="16.75" style="19" customWidth="1"/>
    <col min="4" max="4" width="17.75" style="19" customWidth="1"/>
    <col min="5" max="5" width="9.75" style="19" customWidth="1"/>
    <col min="6" max="16384" width="10" style="19"/>
  </cols>
  <sheetData>
    <row r="1" s="17" customFormat="1" ht="24" customHeight="1" spans="1:1">
      <c r="A1" s="20" t="s">
        <v>558</v>
      </c>
    </row>
    <row r="2" s="18" customFormat="1" ht="28.7" customHeight="1" spans="1:4">
      <c r="A2" s="21" t="s">
        <v>559</v>
      </c>
      <c r="B2" s="21"/>
      <c r="C2" s="21"/>
      <c r="D2" s="21"/>
    </row>
    <row r="3" ht="14.25" customHeight="1" spans="4:4">
      <c r="D3" s="22" t="s">
        <v>510</v>
      </c>
    </row>
    <row r="4" ht="28.5" customHeight="1" spans="1:4">
      <c r="A4" s="23" t="s">
        <v>537</v>
      </c>
      <c r="B4" s="23" t="s">
        <v>560</v>
      </c>
      <c r="C4" s="23" t="s">
        <v>561</v>
      </c>
      <c r="D4" s="23" t="s">
        <v>562</v>
      </c>
    </row>
    <row r="5" ht="28.5" customHeight="1" spans="1:4">
      <c r="A5" s="24" t="s">
        <v>563</v>
      </c>
      <c r="B5" s="25" t="s">
        <v>564</v>
      </c>
      <c r="C5" s="26"/>
      <c r="D5" s="27"/>
    </row>
    <row r="6" ht="28.5" customHeight="1" spans="1:4">
      <c r="A6" s="28" t="s">
        <v>565</v>
      </c>
      <c r="B6" s="25" t="s">
        <v>527</v>
      </c>
      <c r="C6" s="26"/>
      <c r="D6" s="27"/>
    </row>
    <row r="7" ht="28.5" customHeight="1" spans="1:4">
      <c r="A7" s="29" t="s">
        <v>566</v>
      </c>
      <c r="B7" s="25" t="s">
        <v>528</v>
      </c>
      <c r="C7" s="26"/>
      <c r="D7" s="27"/>
    </row>
    <row r="8" ht="28.5" customHeight="1" spans="1:4">
      <c r="A8" s="28" t="s">
        <v>567</v>
      </c>
      <c r="B8" s="25" t="s">
        <v>568</v>
      </c>
      <c r="C8" s="26"/>
      <c r="D8" s="27"/>
    </row>
    <row r="9" ht="28.5" customHeight="1" spans="1:4">
      <c r="A9" s="29" t="s">
        <v>566</v>
      </c>
      <c r="B9" s="25" t="s">
        <v>530</v>
      </c>
      <c r="C9" s="26"/>
      <c r="D9" s="27"/>
    </row>
    <row r="10" ht="28.5" customHeight="1" spans="1:4">
      <c r="A10" s="24" t="s">
        <v>569</v>
      </c>
      <c r="B10" s="25" t="s">
        <v>570</v>
      </c>
      <c r="C10" s="26"/>
      <c r="D10" s="27"/>
    </row>
    <row r="11" ht="28.5" customHeight="1" spans="1:4">
      <c r="A11" s="28" t="s">
        <v>565</v>
      </c>
      <c r="B11" s="25" t="s">
        <v>571</v>
      </c>
      <c r="C11" s="26"/>
      <c r="D11" s="27"/>
    </row>
    <row r="12" ht="28.5" customHeight="1" spans="1:4">
      <c r="A12" s="28" t="s">
        <v>567</v>
      </c>
      <c r="B12" s="25" t="s">
        <v>572</v>
      </c>
      <c r="C12" s="26"/>
      <c r="D12" s="27"/>
    </row>
    <row r="13" ht="28.5" customHeight="1" spans="1:4">
      <c r="A13" s="24" t="s">
        <v>573</v>
      </c>
      <c r="B13" s="25" t="s">
        <v>574</v>
      </c>
      <c r="C13" s="26"/>
      <c r="D13" s="27"/>
    </row>
    <row r="14" ht="28.5" customHeight="1" spans="1:4">
      <c r="A14" s="28" t="s">
        <v>565</v>
      </c>
      <c r="B14" s="25" t="s">
        <v>575</v>
      </c>
      <c r="C14" s="26"/>
      <c r="D14" s="27"/>
    </row>
    <row r="15" ht="28.5" customHeight="1" spans="1:4">
      <c r="A15" s="28" t="s">
        <v>567</v>
      </c>
      <c r="B15" s="25" t="s">
        <v>576</v>
      </c>
      <c r="C15" s="26"/>
      <c r="D15" s="27"/>
    </row>
    <row r="16" ht="28.5" customHeight="1" spans="1:4">
      <c r="A16" s="24" t="s">
        <v>577</v>
      </c>
      <c r="B16" s="25" t="s">
        <v>578</v>
      </c>
      <c r="C16" s="26"/>
      <c r="D16" s="27"/>
    </row>
    <row r="17" ht="28.5" customHeight="1" spans="1:4">
      <c r="A17" s="28" t="s">
        <v>565</v>
      </c>
      <c r="B17" s="25" t="s">
        <v>579</v>
      </c>
      <c r="C17" s="26"/>
      <c r="D17" s="27"/>
    </row>
    <row r="18" ht="28.5" customHeight="1" spans="1:4">
      <c r="A18" s="29" t="s">
        <v>580</v>
      </c>
      <c r="B18" s="25"/>
      <c r="C18" s="26"/>
      <c r="D18" s="27"/>
    </row>
    <row r="19" ht="28.5" customHeight="1" spans="1:4">
      <c r="A19" s="29" t="s">
        <v>581</v>
      </c>
      <c r="B19" s="25" t="s">
        <v>582</v>
      </c>
      <c r="C19" s="26"/>
      <c r="D19" s="27"/>
    </row>
    <row r="20" ht="28.5" customHeight="1" spans="1:4">
      <c r="A20" s="28" t="s">
        <v>567</v>
      </c>
      <c r="B20" s="25" t="s">
        <v>583</v>
      </c>
      <c r="C20" s="26"/>
      <c r="D20" s="27"/>
    </row>
    <row r="21" ht="28.5" customHeight="1" spans="1:4">
      <c r="A21" s="29" t="s">
        <v>580</v>
      </c>
      <c r="B21" s="25"/>
      <c r="C21" s="26"/>
      <c r="D21" s="27"/>
    </row>
    <row r="22" ht="28.5" customHeight="1" spans="1:4">
      <c r="A22" s="29" t="s">
        <v>584</v>
      </c>
      <c r="B22" s="25" t="s">
        <v>585</v>
      </c>
      <c r="C22" s="26"/>
      <c r="D22" s="27"/>
    </row>
    <row r="23" ht="28.5" customHeight="1" spans="1:4">
      <c r="A23" s="24" t="s">
        <v>586</v>
      </c>
      <c r="B23" s="25" t="s">
        <v>587</v>
      </c>
      <c r="C23" s="26"/>
      <c r="D23" s="27"/>
    </row>
    <row r="24" ht="28.5" customHeight="1" spans="1:4">
      <c r="A24" s="28" t="s">
        <v>565</v>
      </c>
      <c r="B24" s="25" t="s">
        <v>588</v>
      </c>
      <c r="C24" s="26"/>
      <c r="D24" s="27"/>
    </row>
    <row r="25" ht="28.5" customHeight="1" spans="1:4">
      <c r="A25" s="28" t="s">
        <v>567</v>
      </c>
      <c r="B25" s="25" t="s">
        <v>589</v>
      </c>
      <c r="C25" s="26"/>
      <c r="D25" s="27"/>
    </row>
    <row r="26" ht="43.5" customHeight="1" spans="1:4">
      <c r="A26" s="30" t="s">
        <v>590</v>
      </c>
      <c r="B26" s="30"/>
      <c r="C26" s="30"/>
      <c r="D26" s="30"/>
    </row>
  </sheetData>
  <mergeCells count="2">
    <mergeCell ref="A2:D2"/>
    <mergeCell ref="A26:D26"/>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L28"/>
  <sheetViews>
    <sheetView showZeros="0" workbookViewId="0">
      <pane ySplit="4" topLeftCell="A5" activePane="bottomLeft" state="frozen"/>
      <selection/>
      <selection pane="bottomLeft" activeCell="A1" sqref="A1:L1"/>
    </sheetView>
  </sheetViews>
  <sheetFormatPr defaultColWidth="9" defaultRowHeight="21.95" customHeight="1"/>
  <cols>
    <col min="1" max="1" width="28.25" style="457" customWidth="1"/>
    <col min="2" max="2" width="11.875" style="457" customWidth="1"/>
    <col min="3" max="4" width="12.125" style="457" customWidth="1"/>
    <col min="5" max="5" width="10.75" style="457" customWidth="1"/>
    <col min="6" max="6" width="13.25" style="457" customWidth="1"/>
    <col min="7" max="7" width="26.375" style="457" customWidth="1"/>
    <col min="8" max="9" width="12.875" style="457" customWidth="1"/>
    <col min="10" max="10" width="12.625" style="457" customWidth="1"/>
    <col min="11" max="11" width="11.125" style="457" customWidth="1"/>
    <col min="12" max="12" width="11.75" style="457" customWidth="1"/>
    <col min="13" max="252" width="9" style="457"/>
    <col min="253" max="253" width="4.875" style="457" customWidth="1"/>
    <col min="254" max="254" width="30.625" style="457" customWidth="1"/>
    <col min="255" max="255" width="17" style="457" customWidth="1"/>
    <col min="256" max="256" width="13.5" style="457" customWidth="1"/>
    <col min="257" max="257" width="32.125" style="457" customWidth="1"/>
    <col min="258" max="258" width="15.5" style="457" customWidth="1"/>
    <col min="259" max="259" width="12.25" style="457" customWidth="1"/>
    <col min="260" max="508" width="9" style="457"/>
    <col min="509" max="509" width="4.875" style="457" customWidth="1"/>
    <col min="510" max="510" width="30.625" style="457" customWidth="1"/>
    <col min="511" max="511" width="17" style="457" customWidth="1"/>
    <col min="512" max="512" width="13.5" style="457" customWidth="1"/>
    <col min="513" max="513" width="32.125" style="457" customWidth="1"/>
    <col min="514" max="514" width="15.5" style="457" customWidth="1"/>
    <col min="515" max="515" width="12.25" style="457" customWidth="1"/>
    <col min="516" max="764" width="9" style="457"/>
    <col min="765" max="765" width="4.875" style="457" customWidth="1"/>
    <col min="766" max="766" width="30.625" style="457" customWidth="1"/>
    <col min="767" max="767" width="17" style="457" customWidth="1"/>
    <col min="768" max="768" width="13.5" style="457" customWidth="1"/>
    <col min="769" max="769" width="32.125" style="457" customWidth="1"/>
    <col min="770" max="770" width="15.5" style="457" customWidth="1"/>
    <col min="771" max="771" width="12.25" style="457" customWidth="1"/>
    <col min="772" max="1020" width="9" style="457"/>
    <col min="1021" max="1021" width="4.875" style="457" customWidth="1"/>
    <col min="1022" max="1022" width="30.625" style="457" customWidth="1"/>
    <col min="1023" max="1023" width="17" style="457" customWidth="1"/>
    <col min="1024" max="1024" width="13.5" style="457" customWidth="1"/>
    <col min="1025" max="1025" width="32.125" style="457" customWidth="1"/>
    <col min="1026" max="1026" width="15.5" style="457" customWidth="1"/>
    <col min="1027" max="1027" width="12.25" style="457" customWidth="1"/>
    <col min="1028" max="1276" width="9" style="457"/>
    <col min="1277" max="1277" width="4.875" style="457" customWidth="1"/>
    <col min="1278" max="1278" width="30.625" style="457" customWidth="1"/>
    <col min="1279" max="1279" width="17" style="457" customWidth="1"/>
    <col min="1280" max="1280" width="13.5" style="457" customWidth="1"/>
    <col min="1281" max="1281" width="32.125" style="457" customWidth="1"/>
    <col min="1282" max="1282" width="15.5" style="457" customWidth="1"/>
    <col min="1283" max="1283" width="12.25" style="457" customWidth="1"/>
    <col min="1284" max="1532" width="9" style="457"/>
    <col min="1533" max="1533" width="4.875" style="457" customWidth="1"/>
    <col min="1534" max="1534" width="30.625" style="457" customWidth="1"/>
    <col min="1535" max="1535" width="17" style="457" customWidth="1"/>
    <col min="1536" max="1536" width="13.5" style="457" customWidth="1"/>
    <col min="1537" max="1537" width="32.125" style="457" customWidth="1"/>
    <col min="1538" max="1538" width="15.5" style="457" customWidth="1"/>
    <col min="1539" max="1539" width="12.25" style="457" customWidth="1"/>
    <col min="1540" max="1788" width="9" style="457"/>
    <col min="1789" max="1789" width="4.875" style="457" customWidth="1"/>
    <col min="1790" max="1790" width="30.625" style="457" customWidth="1"/>
    <col min="1791" max="1791" width="17" style="457" customWidth="1"/>
    <col min="1792" max="1792" width="13.5" style="457" customWidth="1"/>
    <col min="1793" max="1793" width="32.125" style="457" customWidth="1"/>
    <col min="1794" max="1794" width="15.5" style="457" customWidth="1"/>
    <col min="1795" max="1795" width="12.25" style="457" customWidth="1"/>
    <col min="1796" max="2044" width="9" style="457"/>
    <col min="2045" max="2045" width="4.875" style="457" customWidth="1"/>
    <col min="2046" max="2046" width="30.625" style="457" customWidth="1"/>
    <col min="2047" max="2047" width="17" style="457" customWidth="1"/>
    <col min="2048" max="2048" width="13.5" style="457" customWidth="1"/>
    <col min="2049" max="2049" width="32.125" style="457" customWidth="1"/>
    <col min="2050" max="2050" width="15.5" style="457" customWidth="1"/>
    <col min="2051" max="2051" width="12.25" style="457" customWidth="1"/>
    <col min="2052" max="2300" width="9" style="457"/>
    <col min="2301" max="2301" width="4.875" style="457" customWidth="1"/>
    <col min="2302" max="2302" width="30.625" style="457" customWidth="1"/>
    <col min="2303" max="2303" width="17" style="457" customWidth="1"/>
    <col min="2304" max="2304" width="13.5" style="457" customWidth="1"/>
    <col min="2305" max="2305" width="32.125" style="457" customWidth="1"/>
    <col min="2306" max="2306" width="15.5" style="457" customWidth="1"/>
    <col min="2307" max="2307" width="12.25" style="457" customWidth="1"/>
    <col min="2308" max="2556" width="9" style="457"/>
    <col min="2557" max="2557" width="4.875" style="457" customWidth="1"/>
    <col min="2558" max="2558" width="30.625" style="457" customWidth="1"/>
    <col min="2559" max="2559" width="17" style="457" customWidth="1"/>
    <col min="2560" max="2560" width="13.5" style="457" customWidth="1"/>
    <col min="2561" max="2561" width="32.125" style="457" customWidth="1"/>
    <col min="2562" max="2562" width="15.5" style="457" customWidth="1"/>
    <col min="2563" max="2563" width="12.25" style="457" customWidth="1"/>
    <col min="2564" max="2812" width="9" style="457"/>
    <col min="2813" max="2813" width="4.875" style="457" customWidth="1"/>
    <col min="2814" max="2814" width="30.625" style="457" customWidth="1"/>
    <col min="2815" max="2815" width="17" style="457" customWidth="1"/>
    <col min="2816" max="2816" width="13.5" style="457" customWidth="1"/>
    <col min="2817" max="2817" width="32.125" style="457" customWidth="1"/>
    <col min="2818" max="2818" width="15.5" style="457" customWidth="1"/>
    <col min="2819" max="2819" width="12.25" style="457" customWidth="1"/>
    <col min="2820" max="3068" width="9" style="457"/>
    <col min="3069" max="3069" width="4.875" style="457" customWidth="1"/>
    <col min="3070" max="3070" width="30.625" style="457" customWidth="1"/>
    <col min="3071" max="3071" width="17" style="457" customWidth="1"/>
    <col min="3072" max="3072" width="13.5" style="457" customWidth="1"/>
    <col min="3073" max="3073" width="32.125" style="457" customWidth="1"/>
    <col min="3074" max="3074" width="15.5" style="457" customWidth="1"/>
    <col min="3075" max="3075" width="12.25" style="457" customWidth="1"/>
    <col min="3076" max="3324" width="9" style="457"/>
    <col min="3325" max="3325" width="4.875" style="457" customWidth="1"/>
    <col min="3326" max="3326" width="30.625" style="457" customWidth="1"/>
    <col min="3327" max="3327" width="17" style="457" customWidth="1"/>
    <col min="3328" max="3328" width="13.5" style="457" customWidth="1"/>
    <col min="3329" max="3329" width="32.125" style="457" customWidth="1"/>
    <col min="3330" max="3330" width="15.5" style="457" customWidth="1"/>
    <col min="3331" max="3331" width="12.25" style="457" customWidth="1"/>
    <col min="3332" max="3580" width="9" style="457"/>
    <col min="3581" max="3581" width="4.875" style="457" customWidth="1"/>
    <col min="3582" max="3582" width="30.625" style="457" customWidth="1"/>
    <col min="3583" max="3583" width="17" style="457" customWidth="1"/>
    <col min="3584" max="3584" width="13.5" style="457" customWidth="1"/>
    <col min="3585" max="3585" width="32.125" style="457" customWidth="1"/>
    <col min="3586" max="3586" width="15.5" style="457" customWidth="1"/>
    <col min="3587" max="3587" width="12.25" style="457" customWidth="1"/>
    <col min="3588" max="3836" width="9" style="457"/>
    <col min="3837" max="3837" width="4.875" style="457" customWidth="1"/>
    <col min="3838" max="3838" width="30.625" style="457" customWidth="1"/>
    <col min="3839" max="3839" width="17" style="457" customWidth="1"/>
    <col min="3840" max="3840" width="13.5" style="457" customWidth="1"/>
    <col min="3841" max="3841" width="32.125" style="457" customWidth="1"/>
    <col min="3842" max="3842" width="15.5" style="457" customWidth="1"/>
    <col min="3843" max="3843" width="12.25" style="457" customWidth="1"/>
    <col min="3844" max="4092" width="9" style="457"/>
    <col min="4093" max="4093" width="4.875" style="457" customWidth="1"/>
    <col min="4094" max="4094" width="30.625" style="457" customWidth="1"/>
    <col min="4095" max="4095" width="17" style="457" customWidth="1"/>
    <col min="4096" max="4096" width="13.5" style="457" customWidth="1"/>
    <col min="4097" max="4097" width="32.125" style="457" customWidth="1"/>
    <col min="4098" max="4098" width="15.5" style="457" customWidth="1"/>
    <col min="4099" max="4099" width="12.25" style="457" customWidth="1"/>
    <col min="4100" max="4348" width="9" style="457"/>
    <col min="4349" max="4349" width="4.875" style="457" customWidth="1"/>
    <col min="4350" max="4350" width="30.625" style="457" customWidth="1"/>
    <col min="4351" max="4351" width="17" style="457" customWidth="1"/>
    <col min="4352" max="4352" width="13.5" style="457" customWidth="1"/>
    <col min="4353" max="4353" width="32.125" style="457" customWidth="1"/>
    <col min="4354" max="4354" width="15.5" style="457" customWidth="1"/>
    <col min="4355" max="4355" width="12.25" style="457" customWidth="1"/>
    <col min="4356" max="4604" width="9" style="457"/>
    <col min="4605" max="4605" width="4.875" style="457" customWidth="1"/>
    <col min="4606" max="4606" width="30.625" style="457" customWidth="1"/>
    <col min="4607" max="4607" width="17" style="457" customWidth="1"/>
    <col min="4608" max="4608" width="13.5" style="457" customWidth="1"/>
    <col min="4609" max="4609" width="32.125" style="457" customWidth="1"/>
    <col min="4610" max="4610" width="15.5" style="457" customWidth="1"/>
    <col min="4611" max="4611" width="12.25" style="457" customWidth="1"/>
    <col min="4612" max="4860" width="9" style="457"/>
    <col min="4861" max="4861" width="4.875" style="457" customWidth="1"/>
    <col min="4862" max="4862" width="30.625" style="457" customWidth="1"/>
    <col min="4863" max="4863" width="17" style="457" customWidth="1"/>
    <col min="4864" max="4864" width="13.5" style="457" customWidth="1"/>
    <col min="4865" max="4865" width="32.125" style="457" customWidth="1"/>
    <col min="4866" max="4866" width="15.5" style="457" customWidth="1"/>
    <col min="4867" max="4867" width="12.25" style="457" customWidth="1"/>
    <col min="4868" max="5116" width="9" style="457"/>
    <col min="5117" max="5117" width="4.875" style="457" customWidth="1"/>
    <col min="5118" max="5118" width="30.625" style="457" customWidth="1"/>
    <col min="5119" max="5119" width="17" style="457" customWidth="1"/>
    <col min="5120" max="5120" width="13.5" style="457" customWidth="1"/>
    <col min="5121" max="5121" width="32.125" style="457" customWidth="1"/>
    <col min="5122" max="5122" width="15.5" style="457" customWidth="1"/>
    <col min="5123" max="5123" width="12.25" style="457" customWidth="1"/>
    <col min="5124" max="5372" width="9" style="457"/>
    <col min="5373" max="5373" width="4.875" style="457" customWidth="1"/>
    <col min="5374" max="5374" width="30.625" style="457" customWidth="1"/>
    <col min="5375" max="5375" width="17" style="457" customWidth="1"/>
    <col min="5376" max="5376" width="13.5" style="457" customWidth="1"/>
    <col min="5377" max="5377" width="32.125" style="457" customWidth="1"/>
    <col min="5378" max="5378" width="15.5" style="457" customWidth="1"/>
    <col min="5379" max="5379" width="12.25" style="457" customWidth="1"/>
    <col min="5380" max="5628" width="9" style="457"/>
    <col min="5629" max="5629" width="4.875" style="457" customWidth="1"/>
    <col min="5630" max="5630" width="30.625" style="457" customWidth="1"/>
    <col min="5631" max="5631" width="17" style="457" customWidth="1"/>
    <col min="5632" max="5632" width="13.5" style="457" customWidth="1"/>
    <col min="5633" max="5633" width="32.125" style="457" customWidth="1"/>
    <col min="5634" max="5634" width="15.5" style="457" customWidth="1"/>
    <col min="5635" max="5635" width="12.25" style="457" customWidth="1"/>
    <col min="5636" max="5884" width="9" style="457"/>
    <col min="5885" max="5885" width="4.875" style="457" customWidth="1"/>
    <col min="5886" max="5886" width="30.625" style="457" customWidth="1"/>
    <col min="5887" max="5887" width="17" style="457" customWidth="1"/>
    <col min="5888" max="5888" width="13.5" style="457" customWidth="1"/>
    <col min="5889" max="5889" width="32.125" style="457" customWidth="1"/>
    <col min="5890" max="5890" width="15.5" style="457" customWidth="1"/>
    <col min="5891" max="5891" width="12.25" style="457" customWidth="1"/>
    <col min="5892" max="6140" width="9" style="457"/>
    <col min="6141" max="6141" width="4.875" style="457" customWidth="1"/>
    <col min="6142" max="6142" width="30.625" style="457" customWidth="1"/>
    <col min="6143" max="6143" width="17" style="457" customWidth="1"/>
    <col min="6144" max="6144" width="13.5" style="457" customWidth="1"/>
    <col min="6145" max="6145" width="32.125" style="457" customWidth="1"/>
    <col min="6146" max="6146" width="15.5" style="457" customWidth="1"/>
    <col min="6147" max="6147" width="12.25" style="457" customWidth="1"/>
    <col min="6148" max="6396" width="9" style="457"/>
    <col min="6397" max="6397" width="4.875" style="457" customWidth="1"/>
    <col min="6398" max="6398" width="30.625" style="457" customWidth="1"/>
    <col min="6399" max="6399" width="17" style="457" customWidth="1"/>
    <col min="6400" max="6400" width="13.5" style="457" customWidth="1"/>
    <col min="6401" max="6401" width="32.125" style="457" customWidth="1"/>
    <col min="6402" max="6402" width="15.5" style="457" customWidth="1"/>
    <col min="6403" max="6403" width="12.25" style="457" customWidth="1"/>
    <col min="6404" max="6652" width="9" style="457"/>
    <col min="6653" max="6653" width="4.875" style="457" customWidth="1"/>
    <col min="6654" max="6654" width="30.625" style="457" customWidth="1"/>
    <col min="6655" max="6655" width="17" style="457" customWidth="1"/>
    <col min="6656" max="6656" width="13.5" style="457" customWidth="1"/>
    <col min="6657" max="6657" width="32.125" style="457" customWidth="1"/>
    <col min="6658" max="6658" width="15.5" style="457" customWidth="1"/>
    <col min="6659" max="6659" width="12.25" style="457" customWidth="1"/>
    <col min="6660" max="6908" width="9" style="457"/>
    <col min="6909" max="6909" width="4.875" style="457" customWidth="1"/>
    <col min="6910" max="6910" width="30.625" style="457" customWidth="1"/>
    <col min="6911" max="6911" width="17" style="457" customWidth="1"/>
    <col min="6912" max="6912" width="13.5" style="457" customWidth="1"/>
    <col min="6913" max="6913" width="32.125" style="457" customWidth="1"/>
    <col min="6914" max="6914" width="15.5" style="457" customWidth="1"/>
    <col min="6915" max="6915" width="12.25" style="457" customWidth="1"/>
    <col min="6916" max="7164" width="9" style="457"/>
    <col min="7165" max="7165" width="4.875" style="457" customWidth="1"/>
    <col min="7166" max="7166" width="30.625" style="457" customWidth="1"/>
    <col min="7167" max="7167" width="17" style="457" customWidth="1"/>
    <col min="7168" max="7168" width="13.5" style="457" customWidth="1"/>
    <col min="7169" max="7169" width="32.125" style="457" customWidth="1"/>
    <col min="7170" max="7170" width="15.5" style="457" customWidth="1"/>
    <col min="7171" max="7171" width="12.25" style="457" customWidth="1"/>
    <col min="7172" max="7420" width="9" style="457"/>
    <col min="7421" max="7421" width="4.875" style="457" customWidth="1"/>
    <col min="7422" max="7422" width="30.625" style="457" customWidth="1"/>
    <col min="7423" max="7423" width="17" style="457" customWidth="1"/>
    <col min="7424" max="7424" width="13.5" style="457" customWidth="1"/>
    <col min="7425" max="7425" width="32.125" style="457" customWidth="1"/>
    <col min="7426" max="7426" width="15.5" style="457" customWidth="1"/>
    <col min="7427" max="7427" width="12.25" style="457" customWidth="1"/>
    <col min="7428" max="7676" width="9" style="457"/>
    <col min="7677" max="7677" width="4.875" style="457" customWidth="1"/>
    <col min="7678" max="7678" width="30.625" style="457" customWidth="1"/>
    <col min="7679" max="7679" width="17" style="457" customWidth="1"/>
    <col min="7680" max="7680" width="13.5" style="457" customWidth="1"/>
    <col min="7681" max="7681" width="32.125" style="457" customWidth="1"/>
    <col min="7682" max="7682" width="15.5" style="457" customWidth="1"/>
    <col min="7683" max="7683" width="12.25" style="457" customWidth="1"/>
    <col min="7684" max="7932" width="9" style="457"/>
    <col min="7933" max="7933" width="4.875" style="457" customWidth="1"/>
    <col min="7934" max="7934" width="30.625" style="457" customWidth="1"/>
    <col min="7935" max="7935" width="17" style="457" customWidth="1"/>
    <col min="7936" max="7936" width="13.5" style="457" customWidth="1"/>
    <col min="7937" max="7937" width="32.125" style="457" customWidth="1"/>
    <col min="7938" max="7938" width="15.5" style="457" customWidth="1"/>
    <col min="7939" max="7939" width="12.25" style="457" customWidth="1"/>
    <col min="7940" max="8188" width="9" style="457"/>
    <col min="8189" max="8189" width="4.875" style="457" customWidth="1"/>
    <col min="8190" max="8190" width="30.625" style="457" customWidth="1"/>
    <col min="8191" max="8191" width="17" style="457" customWidth="1"/>
    <col min="8192" max="8192" width="13.5" style="457" customWidth="1"/>
    <col min="8193" max="8193" width="32.125" style="457" customWidth="1"/>
    <col min="8194" max="8194" width="15.5" style="457" customWidth="1"/>
    <col min="8195" max="8195" width="12.25" style="457" customWidth="1"/>
    <col min="8196" max="8444" width="9" style="457"/>
    <col min="8445" max="8445" width="4.875" style="457" customWidth="1"/>
    <col min="8446" max="8446" width="30.625" style="457" customWidth="1"/>
    <col min="8447" max="8447" width="17" style="457" customWidth="1"/>
    <col min="8448" max="8448" width="13.5" style="457" customWidth="1"/>
    <col min="8449" max="8449" width="32.125" style="457" customWidth="1"/>
    <col min="8450" max="8450" width="15.5" style="457" customWidth="1"/>
    <col min="8451" max="8451" width="12.25" style="457" customWidth="1"/>
    <col min="8452" max="8700" width="9" style="457"/>
    <col min="8701" max="8701" width="4.875" style="457" customWidth="1"/>
    <col min="8702" max="8702" width="30.625" style="457" customWidth="1"/>
    <col min="8703" max="8703" width="17" style="457" customWidth="1"/>
    <col min="8704" max="8704" width="13.5" style="457" customWidth="1"/>
    <col min="8705" max="8705" width="32.125" style="457" customWidth="1"/>
    <col min="8706" max="8706" width="15.5" style="457" customWidth="1"/>
    <col min="8707" max="8707" width="12.25" style="457" customWidth="1"/>
    <col min="8708" max="8956" width="9" style="457"/>
    <col min="8957" max="8957" width="4.875" style="457" customWidth="1"/>
    <col min="8958" max="8958" width="30.625" style="457" customWidth="1"/>
    <col min="8959" max="8959" width="17" style="457" customWidth="1"/>
    <col min="8960" max="8960" width="13.5" style="457" customWidth="1"/>
    <col min="8961" max="8961" width="32.125" style="457" customWidth="1"/>
    <col min="8962" max="8962" width="15.5" style="457" customWidth="1"/>
    <col min="8963" max="8963" width="12.25" style="457" customWidth="1"/>
    <col min="8964" max="9212" width="9" style="457"/>
    <col min="9213" max="9213" width="4.875" style="457" customWidth="1"/>
    <col min="9214" max="9214" width="30.625" style="457" customWidth="1"/>
    <col min="9215" max="9215" width="17" style="457" customWidth="1"/>
    <col min="9216" max="9216" width="13.5" style="457" customWidth="1"/>
    <col min="9217" max="9217" width="32.125" style="457" customWidth="1"/>
    <col min="9218" max="9218" width="15.5" style="457" customWidth="1"/>
    <col min="9219" max="9219" width="12.25" style="457" customWidth="1"/>
    <col min="9220" max="9468" width="9" style="457"/>
    <col min="9469" max="9469" width="4.875" style="457" customWidth="1"/>
    <col min="9470" max="9470" width="30.625" style="457" customWidth="1"/>
    <col min="9471" max="9471" width="17" style="457" customWidth="1"/>
    <col min="9472" max="9472" width="13.5" style="457" customWidth="1"/>
    <col min="9473" max="9473" width="32.125" style="457" customWidth="1"/>
    <col min="9474" max="9474" width="15.5" style="457" customWidth="1"/>
    <col min="9475" max="9475" width="12.25" style="457" customWidth="1"/>
    <col min="9476" max="9724" width="9" style="457"/>
    <col min="9725" max="9725" width="4.875" style="457" customWidth="1"/>
    <col min="9726" max="9726" width="30.625" style="457" customWidth="1"/>
    <col min="9727" max="9727" width="17" style="457" customWidth="1"/>
    <col min="9728" max="9728" width="13.5" style="457" customWidth="1"/>
    <col min="9729" max="9729" width="32.125" style="457" customWidth="1"/>
    <col min="9730" max="9730" width="15.5" style="457" customWidth="1"/>
    <col min="9731" max="9731" width="12.25" style="457" customWidth="1"/>
    <col min="9732" max="9980" width="9" style="457"/>
    <col min="9981" max="9981" width="4.875" style="457" customWidth="1"/>
    <col min="9982" max="9982" width="30.625" style="457" customWidth="1"/>
    <col min="9983" max="9983" width="17" style="457" customWidth="1"/>
    <col min="9984" max="9984" width="13.5" style="457" customWidth="1"/>
    <col min="9985" max="9985" width="32.125" style="457" customWidth="1"/>
    <col min="9986" max="9986" width="15.5" style="457" customWidth="1"/>
    <col min="9987" max="9987" width="12.25" style="457" customWidth="1"/>
    <col min="9988" max="10236" width="9" style="457"/>
    <col min="10237" max="10237" width="4.875" style="457" customWidth="1"/>
    <col min="10238" max="10238" width="30.625" style="457" customWidth="1"/>
    <col min="10239" max="10239" width="17" style="457" customWidth="1"/>
    <col min="10240" max="10240" width="13.5" style="457" customWidth="1"/>
    <col min="10241" max="10241" width="32.125" style="457" customWidth="1"/>
    <col min="10242" max="10242" width="15.5" style="457" customWidth="1"/>
    <col min="10243" max="10243" width="12.25" style="457" customWidth="1"/>
    <col min="10244" max="10492" width="9" style="457"/>
    <col min="10493" max="10493" width="4.875" style="457" customWidth="1"/>
    <col min="10494" max="10494" width="30.625" style="457" customWidth="1"/>
    <col min="10495" max="10495" width="17" style="457" customWidth="1"/>
    <col min="10496" max="10496" width="13.5" style="457" customWidth="1"/>
    <col min="10497" max="10497" width="32.125" style="457" customWidth="1"/>
    <col min="10498" max="10498" width="15.5" style="457" customWidth="1"/>
    <col min="10499" max="10499" width="12.25" style="457" customWidth="1"/>
    <col min="10500" max="10748" width="9" style="457"/>
    <col min="10749" max="10749" width="4.875" style="457" customWidth="1"/>
    <col min="10750" max="10750" width="30.625" style="457" customWidth="1"/>
    <col min="10751" max="10751" width="17" style="457" customWidth="1"/>
    <col min="10752" max="10752" width="13.5" style="457" customWidth="1"/>
    <col min="10753" max="10753" width="32.125" style="457" customWidth="1"/>
    <col min="10754" max="10754" width="15.5" style="457" customWidth="1"/>
    <col min="10755" max="10755" width="12.25" style="457" customWidth="1"/>
    <col min="10756" max="11004" width="9" style="457"/>
    <col min="11005" max="11005" width="4.875" style="457" customWidth="1"/>
    <col min="11006" max="11006" width="30.625" style="457" customWidth="1"/>
    <col min="11007" max="11007" width="17" style="457" customWidth="1"/>
    <col min="11008" max="11008" width="13.5" style="457" customWidth="1"/>
    <col min="11009" max="11009" width="32.125" style="457" customWidth="1"/>
    <col min="11010" max="11010" width="15.5" style="457" customWidth="1"/>
    <col min="11011" max="11011" width="12.25" style="457" customWidth="1"/>
    <col min="11012" max="11260" width="9" style="457"/>
    <col min="11261" max="11261" width="4.875" style="457" customWidth="1"/>
    <col min="11262" max="11262" width="30.625" style="457" customWidth="1"/>
    <col min="11263" max="11263" width="17" style="457" customWidth="1"/>
    <col min="11264" max="11264" width="13.5" style="457" customWidth="1"/>
    <col min="11265" max="11265" width="32.125" style="457" customWidth="1"/>
    <col min="11266" max="11266" width="15.5" style="457" customWidth="1"/>
    <col min="11267" max="11267" width="12.25" style="457" customWidth="1"/>
    <col min="11268" max="11516" width="9" style="457"/>
    <col min="11517" max="11517" width="4.875" style="457" customWidth="1"/>
    <col min="11518" max="11518" width="30.625" style="457" customWidth="1"/>
    <col min="11519" max="11519" width="17" style="457" customWidth="1"/>
    <col min="11520" max="11520" width="13.5" style="457" customWidth="1"/>
    <col min="11521" max="11521" width="32.125" style="457" customWidth="1"/>
    <col min="11522" max="11522" width="15.5" style="457" customWidth="1"/>
    <col min="11523" max="11523" width="12.25" style="457" customWidth="1"/>
    <col min="11524" max="11772" width="9" style="457"/>
    <col min="11773" max="11773" width="4.875" style="457" customWidth="1"/>
    <col min="11774" max="11774" width="30.625" style="457" customWidth="1"/>
    <col min="11775" max="11775" width="17" style="457" customWidth="1"/>
    <col min="11776" max="11776" width="13.5" style="457" customWidth="1"/>
    <col min="11777" max="11777" width="32.125" style="457" customWidth="1"/>
    <col min="11778" max="11778" width="15.5" style="457" customWidth="1"/>
    <col min="11779" max="11779" width="12.25" style="457" customWidth="1"/>
    <col min="11780" max="12028" width="9" style="457"/>
    <col min="12029" max="12029" width="4.875" style="457" customWidth="1"/>
    <col min="12030" max="12030" width="30.625" style="457" customWidth="1"/>
    <col min="12031" max="12031" width="17" style="457" customWidth="1"/>
    <col min="12032" max="12032" width="13.5" style="457" customWidth="1"/>
    <col min="12033" max="12033" width="32.125" style="457" customWidth="1"/>
    <col min="12034" max="12034" width="15.5" style="457" customWidth="1"/>
    <col min="12035" max="12035" width="12.25" style="457" customWidth="1"/>
    <col min="12036" max="12284" width="9" style="457"/>
    <col min="12285" max="12285" width="4.875" style="457" customWidth="1"/>
    <col min="12286" max="12286" width="30.625" style="457" customWidth="1"/>
    <col min="12287" max="12287" width="17" style="457" customWidth="1"/>
    <col min="12288" max="12288" width="13.5" style="457" customWidth="1"/>
    <col min="12289" max="12289" width="32.125" style="457" customWidth="1"/>
    <col min="12290" max="12290" width="15.5" style="457" customWidth="1"/>
    <col min="12291" max="12291" width="12.25" style="457" customWidth="1"/>
    <col min="12292" max="12540" width="9" style="457"/>
    <col min="12541" max="12541" width="4.875" style="457" customWidth="1"/>
    <col min="12542" max="12542" width="30.625" style="457" customWidth="1"/>
    <col min="12543" max="12543" width="17" style="457" customWidth="1"/>
    <col min="12544" max="12544" width="13.5" style="457" customWidth="1"/>
    <col min="12545" max="12545" width="32.125" style="457" customWidth="1"/>
    <col min="12546" max="12546" width="15.5" style="457" customWidth="1"/>
    <col min="12547" max="12547" width="12.25" style="457" customWidth="1"/>
    <col min="12548" max="12796" width="9" style="457"/>
    <col min="12797" max="12797" width="4.875" style="457" customWidth="1"/>
    <col min="12798" max="12798" width="30.625" style="457" customWidth="1"/>
    <col min="12799" max="12799" width="17" style="457" customWidth="1"/>
    <col min="12800" max="12800" width="13.5" style="457" customWidth="1"/>
    <col min="12801" max="12801" width="32.125" style="457" customWidth="1"/>
    <col min="12802" max="12802" width="15.5" style="457" customWidth="1"/>
    <col min="12803" max="12803" width="12.25" style="457" customWidth="1"/>
    <col min="12804" max="13052" width="9" style="457"/>
    <col min="13053" max="13053" width="4.875" style="457" customWidth="1"/>
    <col min="13054" max="13054" width="30.625" style="457" customWidth="1"/>
    <col min="13055" max="13055" width="17" style="457" customWidth="1"/>
    <col min="13056" max="13056" width="13.5" style="457" customWidth="1"/>
    <col min="13057" max="13057" width="32.125" style="457" customWidth="1"/>
    <col min="13058" max="13058" width="15.5" style="457" customWidth="1"/>
    <col min="13059" max="13059" width="12.25" style="457" customWidth="1"/>
    <col min="13060" max="13308" width="9" style="457"/>
    <col min="13309" max="13309" width="4.875" style="457" customWidth="1"/>
    <col min="13310" max="13310" width="30.625" style="457" customWidth="1"/>
    <col min="13311" max="13311" width="17" style="457" customWidth="1"/>
    <col min="13312" max="13312" width="13.5" style="457" customWidth="1"/>
    <col min="13313" max="13313" width="32.125" style="457" customWidth="1"/>
    <col min="13314" max="13314" width="15.5" style="457" customWidth="1"/>
    <col min="13315" max="13315" width="12.25" style="457" customWidth="1"/>
    <col min="13316" max="13564" width="9" style="457"/>
    <col min="13565" max="13565" width="4.875" style="457" customWidth="1"/>
    <col min="13566" max="13566" width="30.625" style="457" customWidth="1"/>
    <col min="13567" max="13567" width="17" style="457" customWidth="1"/>
    <col min="13568" max="13568" width="13.5" style="457" customWidth="1"/>
    <col min="13569" max="13569" width="32.125" style="457" customWidth="1"/>
    <col min="13570" max="13570" width="15.5" style="457" customWidth="1"/>
    <col min="13571" max="13571" width="12.25" style="457" customWidth="1"/>
    <col min="13572" max="13820" width="9" style="457"/>
    <col min="13821" max="13821" width="4.875" style="457" customWidth="1"/>
    <col min="13822" max="13822" width="30.625" style="457" customWidth="1"/>
    <col min="13823" max="13823" width="17" style="457" customWidth="1"/>
    <col min="13824" max="13824" width="13.5" style="457" customWidth="1"/>
    <col min="13825" max="13825" width="32.125" style="457" customWidth="1"/>
    <col min="13826" max="13826" width="15.5" style="457" customWidth="1"/>
    <col min="13827" max="13827" width="12.25" style="457" customWidth="1"/>
    <col min="13828" max="14076" width="9" style="457"/>
    <col min="14077" max="14077" width="4.875" style="457" customWidth="1"/>
    <col min="14078" max="14078" width="30.625" style="457" customWidth="1"/>
    <col min="14079" max="14079" width="17" style="457" customWidth="1"/>
    <col min="14080" max="14080" width="13.5" style="457" customWidth="1"/>
    <col min="14081" max="14081" width="32.125" style="457" customWidth="1"/>
    <col min="14082" max="14082" width="15.5" style="457" customWidth="1"/>
    <col min="14083" max="14083" width="12.25" style="457" customWidth="1"/>
    <col min="14084" max="14332" width="9" style="457"/>
    <col min="14333" max="14333" width="4.875" style="457" customWidth="1"/>
    <col min="14334" max="14334" width="30.625" style="457" customWidth="1"/>
    <col min="14335" max="14335" width="17" style="457" customWidth="1"/>
    <col min="14336" max="14336" width="13.5" style="457" customWidth="1"/>
    <col min="14337" max="14337" width="32.125" style="457" customWidth="1"/>
    <col min="14338" max="14338" width="15.5" style="457" customWidth="1"/>
    <col min="14339" max="14339" width="12.25" style="457" customWidth="1"/>
    <col min="14340" max="14588" width="9" style="457"/>
    <col min="14589" max="14589" width="4.875" style="457" customWidth="1"/>
    <col min="14590" max="14590" width="30.625" style="457" customWidth="1"/>
    <col min="14591" max="14591" width="17" style="457" customWidth="1"/>
    <col min="14592" max="14592" width="13.5" style="457" customWidth="1"/>
    <col min="14593" max="14593" width="32.125" style="457" customWidth="1"/>
    <col min="14594" max="14594" width="15.5" style="457" customWidth="1"/>
    <col min="14595" max="14595" width="12.25" style="457" customWidth="1"/>
    <col min="14596" max="14844" width="9" style="457"/>
    <col min="14845" max="14845" width="4.875" style="457" customWidth="1"/>
    <col min="14846" max="14846" width="30.625" style="457" customWidth="1"/>
    <col min="14847" max="14847" width="17" style="457" customWidth="1"/>
    <col min="14848" max="14848" width="13.5" style="457" customWidth="1"/>
    <col min="14849" max="14849" width="32.125" style="457" customWidth="1"/>
    <col min="14850" max="14850" width="15.5" style="457" customWidth="1"/>
    <col min="14851" max="14851" width="12.25" style="457" customWidth="1"/>
    <col min="14852" max="15100" width="9" style="457"/>
    <col min="15101" max="15101" width="4.875" style="457" customWidth="1"/>
    <col min="15102" max="15102" width="30.625" style="457" customWidth="1"/>
    <col min="15103" max="15103" width="17" style="457" customWidth="1"/>
    <col min="15104" max="15104" width="13.5" style="457" customWidth="1"/>
    <col min="15105" max="15105" width="32.125" style="457" customWidth="1"/>
    <col min="15106" max="15106" width="15.5" style="457" customWidth="1"/>
    <col min="15107" max="15107" width="12.25" style="457" customWidth="1"/>
    <col min="15108" max="15356" width="9" style="457"/>
    <col min="15357" max="15357" width="4.875" style="457" customWidth="1"/>
    <col min="15358" max="15358" width="30.625" style="457" customWidth="1"/>
    <col min="15359" max="15359" width="17" style="457" customWidth="1"/>
    <col min="15360" max="15360" width="13.5" style="457" customWidth="1"/>
    <col min="15361" max="15361" width="32.125" style="457" customWidth="1"/>
    <col min="15362" max="15362" width="15.5" style="457" customWidth="1"/>
    <col min="15363" max="15363" width="12.25" style="457" customWidth="1"/>
    <col min="15364" max="15612" width="9" style="457"/>
    <col min="15613" max="15613" width="4.875" style="457" customWidth="1"/>
    <col min="15614" max="15614" width="30.625" style="457" customWidth="1"/>
    <col min="15615" max="15615" width="17" style="457" customWidth="1"/>
    <col min="15616" max="15616" width="13.5" style="457" customWidth="1"/>
    <col min="15617" max="15617" width="32.125" style="457" customWidth="1"/>
    <col min="15618" max="15618" width="15.5" style="457" customWidth="1"/>
    <col min="15619" max="15619" width="12.25" style="457" customWidth="1"/>
    <col min="15620" max="15868" width="9" style="457"/>
    <col min="15869" max="15869" width="4.875" style="457" customWidth="1"/>
    <col min="15870" max="15870" width="30.625" style="457" customWidth="1"/>
    <col min="15871" max="15871" width="17" style="457" customWidth="1"/>
    <col min="15872" max="15872" width="13.5" style="457" customWidth="1"/>
    <col min="15873" max="15873" width="32.125" style="457" customWidth="1"/>
    <col min="15874" max="15874" width="15.5" style="457" customWidth="1"/>
    <col min="15875" max="15875" width="12.25" style="457" customWidth="1"/>
    <col min="15876" max="16124" width="9" style="457"/>
    <col min="16125" max="16125" width="4.875" style="457" customWidth="1"/>
    <col min="16126" max="16126" width="30.625" style="457" customWidth="1"/>
    <col min="16127" max="16127" width="17" style="457" customWidth="1"/>
    <col min="16128" max="16128" width="13.5" style="457" customWidth="1"/>
    <col min="16129" max="16129" width="32.125" style="457" customWidth="1"/>
    <col min="16130" max="16130" width="15.5" style="457" customWidth="1"/>
    <col min="16131" max="16131" width="12.25" style="457" customWidth="1"/>
    <col min="16132" max="16384" width="9" style="457"/>
  </cols>
  <sheetData>
    <row r="1" ht="21" customHeight="1" spans="1:12">
      <c r="A1" s="149" t="s">
        <v>45</v>
      </c>
      <c r="B1" s="149"/>
      <c r="C1" s="149"/>
      <c r="D1" s="149"/>
      <c r="E1" s="149"/>
      <c r="F1" s="149"/>
      <c r="G1" s="149"/>
      <c r="H1" s="149"/>
      <c r="I1" s="149"/>
      <c r="J1" s="149"/>
      <c r="K1" s="149"/>
      <c r="L1" s="149"/>
    </row>
    <row r="2" ht="23.25" customHeight="1" spans="1:12">
      <c r="A2" s="458" t="s">
        <v>46</v>
      </c>
      <c r="B2" s="458"/>
      <c r="C2" s="458"/>
      <c r="D2" s="458"/>
      <c r="E2" s="458"/>
      <c r="F2" s="458"/>
      <c r="G2" s="458"/>
      <c r="H2" s="458"/>
      <c r="I2" s="458"/>
      <c r="J2" s="458"/>
      <c r="K2" s="458"/>
      <c r="L2" s="458"/>
    </row>
    <row r="3" ht="18" customHeight="1" spans="1:12">
      <c r="A3" s="459"/>
      <c r="B3" s="459"/>
      <c r="C3" s="460"/>
      <c r="D3" s="459"/>
      <c r="E3" s="459"/>
      <c r="F3" s="459"/>
      <c r="G3" s="459"/>
      <c r="H3" s="459"/>
      <c r="I3" s="459"/>
      <c r="J3" s="459"/>
      <c r="K3" s="459"/>
      <c r="L3" s="483" t="s">
        <v>2</v>
      </c>
    </row>
    <row r="4" ht="54" spans="1:12">
      <c r="A4" s="461" t="s">
        <v>3</v>
      </c>
      <c r="B4" s="377" t="s">
        <v>47</v>
      </c>
      <c r="C4" s="377" t="s">
        <v>48</v>
      </c>
      <c r="D4" s="377" t="s">
        <v>4</v>
      </c>
      <c r="E4" s="377" t="s">
        <v>49</v>
      </c>
      <c r="F4" s="377" t="s">
        <v>50</v>
      </c>
      <c r="G4" s="461" t="s">
        <v>51</v>
      </c>
      <c r="H4" s="377" t="s">
        <v>47</v>
      </c>
      <c r="I4" s="377" t="s">
        <v>48</v>
      </c>
      <c r="J4" s="377" t="s">
        <v>4</v>
      </c>
      <c r="K4" s="377" t="s">
        <v>49</v>
      </c>
      <c r="L4" s="377" t="s">
        <v>50</v>
      </c>
    </row>
    <row r="5" ht="22.5" customHeight="1" spans="1:12">
      <c r="A5" s="461" t="s">
        <v>52</v>
      </c>
      <c r="B5" s="462">
        <v>5172.33</v>
      </c>
      <c r="C5" s="462">
        <f>C6+C24</f>
        <v>10041.42</v>
      </c>
      <c r="D5" s="463">
        <v>9976.28</v>
      </c>
      <c r="E5" s="464">
        <f>D5/C5*100</f>
        <v>99.3512869693729</v>
      </c>
      <c r="F5" s="464">
        <f>(D5-7635.32)/7635.32*100</f>
        <v>30.6596187193202</v>
      </c>
      <c r="G5" s="461" t="s">
        <v>52</v>
      </c>
      <c r="H5" s="463">
        <f>H6+H24</f>
        <v>5172.33</v>
      </c>
      <c r="I5" s="463">
        <f>I6+I24</f>
        <v>10041.42</v>
      </c>
      <c r="J5" s="463">
        <f>J6+J24</f>
        <v>9976.28</v>
      </c>
      <c r="K5" s="464">
        <f>J5/I5*100</f>
        <v>99.3512869693729</v>
      </c>
      <c r="L5" s="464">
        <f>(J5-7635.32)/7635.32*100</f>
        <v>30.6596187193202</v>
      </c>
    </row>
    <row r="6" ht="23.25" customHeight="1" spans="1:12">
      <c r="A6" s="465" t="s">
        <v>53</v>
      </c>
      <c r="B6" s="462">
        <f>B7+B20</f>
        <v>682.6</v>
      </c>
      <c r="C6" s="462">
        <f>C7+C20</f>
        <v>682.6</v>
      </c>
      <c r="D6" s="463">
        <v>617.46</v>
      </c>
      <c r="E6" s="464">
        <f t="shared" ref="E6:E27" si="0">ROUND(D6/C6,3)*100</f>
        <v>90.5</v>
      </c>
      <c r="F6" s="464">
        <f>(D6-732.09)/732.09*100</f>
        <v>-15.6579109125927</v>
      </c>
      <c r="G6" s="465" t="s">
        <v>54</v>
      </c>
      <c r="H6" s="463">
        <f>SUM(H7:H23)</f>
        <v>4952.49</v>
      </c>
      <c r="I6" s="463">
        <f>SUM(I7:I23)</f>
        <v>9821.58</v>
      </c>
      <c r="J6" s="463">
        <f>SUM(J7:J23)</f>
        <v>8485.4</v>
      </c>
      <c r="K6" s="464">
        <f t="shared" ref="K6:K26" si="1">J6/I6*100</f>
        <v>86.3954679389671</v>
      </c>
      <c r="L6" s="464">
        <f>(J6-6640.41)/6640.41*100</f>
        <v>27.7842783804012</v>
      </c>
    </row>
    <row r="7" ht="15.75" customHeight="1" spans="1:12">
      <c r="A7" s="466" t="s">
        <v>55</v>
      </c>
      <c r="B7" s="467">
        <v>612.6</v>
      </c>
      <c r="C7" s="467">
        <v>612.6</v>
      </c>
      <c r="D7" s="468">
        <v>502.83</v>
      </c>
      <c r="E7" s="464">
        <f t="shared" si="0"/>
        <v>82.1</v>
      </c>
      <c r="F7" s="464">
        <f>(D7-645.37)/645.37*100</f>
        <v>-22.0865549994577</v>
      </c>
      <c r="G7" s="469" t="s">
        <v>56</v>
      </c>
      <c r="H7" s="470">
        <v>1295.94</v>
      </c>
      <c r="I7" s="470">
        <v>1768.81</v>
      </c>
      <c r="J7" s="470">
        <v>1489.84</v>
      </c>
      <c r="K7" s="464">
        <f t="shared" si="1"/>
        <v>84.2283795320017</v>
      </c>
      <c r="L7" s="464">
        <f>(J7-1404.3)/1404.3*100</f>
        <v>6.0912910346792</v>
      </c>
    </row>
    <row r="8" ht="15.75" customHeight="1" spans="1:12">
      <c r="A8" s="471" t="s">
        <v>57</v>
      </c>
      <c r="B8" s="467">
        <v>343.62</v>
      </c>
      <c r="C8" s="467">
        <v>343.62</v>
      </c>
      <c r="D8" s="468">
        <v>311.46</v>
      </c>
      <c r="E8" s="464">
        <f t="shared" si="0"/>
        <v>90.6</v>
      </c>
      <c r="F8" s="464">
        <f>(D8-342.04)/342.04*100</f>
        <v>-8.94047479826922</v>
      </c>
      <c r="G8" s="469" t="s">
        <v>58</v>
      </c>
      <c r="H8" s="470"/>
      <c r="I8" s="473">
        <v>5</v>
      </c>
      <c r="J8" s="473"/>
      <c r="K8" s="464">
        <f t="shared" ref="K8:K16" si="2">J8/I8*100</f>
        <v>0</v>
      </c>
      <c r="L8" s="464">
        <f>(J8-0)/1404.3*100</f>
        <v>0</v>
      </c>
    </row>
    <row r="9" ht="15.75" customHeight="1" spans="1:12">
      <c r="A9" s="471" t="s">
        <v>59</v>
      </c>
      <c r="B9" s="467">
        <v>21.7</v>
      </c>
      <c r="C9" s="467">
        <v>21.7</v>
      </c>
      <c r="D9" s="468">
        <v>24.7</v>
      </c>
      <c r="E9" s="464">
        <f t="shared" si="0"/>
        <v>113.8</v>
      </c>
      <c r="F9" s="464">
        <f>(D9-18.77)/18.77*100</f>
        <v>31.5929675013319</v>
      </c>
      <c r="G9" s="469" t="s">
        <v>60</v>
      </c>
      <c r="H9" s="470">
        <v>210.82</v>
      </c>
      <c r="I9" s="473">
        <v>242.48</v>
      </c>
      <c r="J9" s="473">
        <v>225.79</v>
      </c>
      <c r="K9" s="464">
        <f t="shared" si="2"/>
        <v>93.1169580996371</v>
      </c>
      <c r="L9" s="464">
        <f>(J9-187.57)/187.57*100</f>
        <v>20.3763928133497</v>
      </c>
    </row>
    <row r="10" ht="15.75" customHeight="1" spans="1:12">
      <c r="A10" s="471" t="s">
        <v>61</v>
      </c>
      <c r="B10" s="467">
        <v>17.78</v>
      </c>
      <c r="C10" s="467">
        <v>17.78</v>
      </c>
      <c r="D10" s="468">
        <v>16.53</v>
      </c>
      <c r="E10" s="464">
        <f t="shared" si="0"/>
        <v>93</v>
      </c>
      <c r="F10" s="464">
        <f>(D10-16.73)/16.73*100</f>
        <v>-1.19545726240286</v>
      </c>
      <c r="G10" s="469" t="s">
        <v>62</v>
      </c>
      <c r="H10" s="470">
        <v>646.47</v>
      </c>
      <c r="I10" s="473">
        <v>3165.97</v>
      </c>
      <c r="J10" s="473">
        <v>3079.28</v>
      </c>
      <c r="K10" s="464">
        <f t="shared" si="2"/>
        <v>97.2618186527352</v>
      </c>
      <c r="L10" s="464">
        <f>(J10-2662.87)/2662.87*100</f>
        <v>15.6376390886525</v>
      </c>
    </row>
    <row r="11" ht="15.75" customHeight="1" spans="1:12">
      <c r="A11" s="471" t="s">
        <v>63</v>
      </c>
      <c r="B11" s="467">
        <v>53.15</v>
      </c>
      <c r="C11" s="467">
        <v>53.15</v>
      </c>
      <c r="D11" s="468">
        <v>4.23</v>
      </c>
      <c r="E11" s="464">
        <f t="shared" si="0"/>
        <v>8</v>
      </c>
      <c r="F11" s="464">
        <f>(D11-93.77)/93.77*100</f>
        <v>-95.4889623546977</v>
      </c>
      <c r="G11" s="469" t="s">
        <v>64</v>
      </c>
      <c r="H11" s="470">
        <v>226.12</v>
      </c>
      <c r="I11" s="473">
        <v>333.94</v>
      </c>
      <c r="J11" s="473">
        <v>286.88</v>
      </c>
      <c r="K11" s="464">
        <f t="shared" si="2"/>
        <v>85.9076480804935</v>
      </c>
      <c r="L11" s="464">
        <f>(J11-302.69)/302.69*100</f>
        <v>-5.22316561498563</v>
      </c>
    </row>
    <row r="12" ht="15.75" customHeight="1" spans="1:12">
      <c r="A12" s="471" t="s">
        <v>65</v>
      </c>
      <c r="B12" s="467">
        <v>70.5</v>
      </c>
      <c r="C12" s="467">
        <v>70.5</v>
      </c>
      <c r="D12" s="468">
        <v>68.47</v>
      </c>
      <c r="E12" s="464">
        <f t="shared" si="0"/>
        <v>97.1</v>
      </c>
      <c r="F12" s="464">
        <f>(D12-71.45)/71.45*100</f>
        <v>-4.17074877536739</v>
      </c>
      <c r="G12" s="469" t="s">
        <v>66</v>
      </c>
      <c r="H12" s="470">
        <v>55</v>
      </c>
      <c r="I12" s="473">
        <v>110.55</v>
      </c>
      <c r="J12" s="473">
        <v>35.92</v>
      </c>
      <c r="K12" s="464">
        <f t="shared" si="2"/>
        <v>32.4920850293985</v>
      </c>
      <c r="L12" s="464">
        <f>(J12-34.26)/34.26*100</f>
        <v>4.84530064214829</v>
      </c>
    </row>
    <row r="13" ht="15.75" customHeight="1" spans="1:12">
      <c r="A13" s="471" t="s">
        <v>67</v>
      </c>
      <c r="B13" s="467">
        <v>9.6</v>
      </c>
      <c r="C13" s="467">
        <v>9.6</v>
      </c>
      <c r="D13" s="468">
        <v>-0.49</v>
      </c>
      <c r="E13" s="464">
        <f t="shared" si="0"/>
        <v>-5.1</v>
      </c>
      <c r="F13" s="464">
        <f>(D13-7.84)/7.84*100</f>
        <v>-106.25</v>
      </c>
      <c r="G13" s="469" t="s">
        <v>68</v>
      </c>
      <c r="H13" s="470">
        <v>82.03</v>
      </c>
      <c r="I13" s="473">
        <v>331.71</v>
      </c>
      <c r="J13" s="473">
        <v>223.2</v>
      </c>
      <c r="K13" s="464">
        <f t="shared" si="2"/>
        <v>67.28769105544</v>
      </c>
      <c r="L13" s="464">
        <f>(J13-126.94)/126.94*100</f>
        <v>75.8311013077044</v>
      </c>
    </row>
    <row r="14" ht="15.75" customHeight="1" spans="1:12">
      <c r="A14" s="471" t="s">
        <v>69</v>
      </c>
      <c r="B14" s="467">
        <v>10.79</v>
      </c>
      <c r="C14" s="467">
        <v>10.79</v>
      </c>
      <c r="D14" s="468">
        <v>15.47</v>
      </c>
      <c r="E14" s="464">
        <f t="shared" si="0"/>
        <v>143.4</v>
      </c>
      <c r="F14" s="464">
        <f>(D14-10.84)/10.84*100</f>
        <v>42.7121771217712</v>
      </c>
      <c r="G14" s="469" t="s">
        <v>70</v>
      </c>
      <c r="H14" s="470">
        <v>1345.31</v>
      </c>
      <c r="I14" s="473">
        <v>2300.12</v>
      </c>
      <c r="J14" s="473">
        <v>1805.45</v>
      </c>
      <c r="K14" s="464">
        <f t="shared" si="2"/>
        <v>78.4937307618733</v>
      </c>
      <c r="L14" s="464">
        <f>(J14-1751.42)/1751.42*100</f>
        <v>3.0849253748387</v>
      </c>
    </row>
    <row r="15" ht="15.75" customHeight="1" spans="1:12">
      <c r="A15" s="471" t="s">
        <v>71</v>
      </c>
      <c r="B15" s="467">
        <v>43.29</v>
      </c>
      <c r="C15" s="467">
        <v>43.29</v>
      </c>
      <c r="D15" s="468">
        <v>29.83</v>
      </c>
      <c r="E15" s="464">
        <f t="shared" si="0"/>
        <v>68.9</v>
      </c>
      <c r="F15" s="464">
        <f>(D15-33.74)/33.74*100</f>
        <v>-11.5886188500296</v>
      </c>
      <c r="G15" s="469" t="s">
        <v>72</v>
      </c>
      <c r="H15" s="470">
        <v>288.42</v>
      </c>
      <c r="I15" s="473">
        <v>458.41</v>
      </c>
      <c r="J15" s="473">
        <v>139.42</v>
      </c>
      <c r="K15" s="464">
        <f t="shared" si="2"/>
        <v>30.4138216880085</v>
      </c>
      <c r="L15" s="464">
        <f>(J15-42.76)/42.76*100</f>
        <v>226.052385406922</v>
      </c>
    </row>
    <row r="16" ht="15.75" customHeight="1" spans="1:12">
      <c r="A16" s="471" t="s">
        <v>73</v>
      </c>
      <c r="B16" s="467">
        <v>7.84</v>
      </c>
      <c r="C16" s="467">
        <v>7.84</v>
      </c>
      <c r="D16" s="468">
        <v>7.46</v>
      </c>
      <c r="E16" s="464">
        <f t="shared" si="0"/>
        <v>95.2</v>
      </c>
      <c r="F16" s="464">
        <f>(D16-8.15)/8.15*100</f>
        <v>-8.46625766871166</v>
      </c>
      <c r="G16" s="469" t="s">
        <v>74</v>
      </c>
      <c r="H16" s="470">
        <v>2.28</v>
      </c>
      <c r="I16" s="473">
        <v>2.28</v>
      </c>
      <c r="J16" s="473">
        <v>2.28</v>
      </c>
      <c r="K16" s="464">
        <f t="shared" si="2"/>
        <v>100</v>
      </c>
      <c r="L16" s="464">
        <f>(J16-8.02)/8.02*100</f>
        <v>-71.571072319202</v>
      </c>
    </row>
    <row r="17" ht="15.75" customHeight="1" spans="1:12">
      <c r="A17" s="471" t="s">
        <v>75</v>
      </c>
      <c r="B17" s="467">
        <v>18.22</v>
      </c>
      <c r="C17" s="467">
        <v>18.22</v>
      </c>
      <c r="D17" s="468">
        <v>6.47</v>
      </c>
      <c r="E17" s="464">
        <f t="shared" si="0"/>
        <v>35.5</v>
      </c>
      <c r="F17" s="464">
        <f>(D17-17.57)/17.57*100</f>
        <v>-63.1758679567445</v>
      </c>
      <c r="G17" s="469" t="s">
        <v>76</v>
      </c>
      <c r="H17" s="470"/>
      <c r="I17" s="473"/>
      <c r="J17" s="473"/>
      <c r="K17" s="464"/>
      <c r="L17" s="464">
        <f>(J17-3.6)/3.6*100</f>
        <v>-100</v>
      </c>
    </row>
    <row r="18" ht="15.75" customHeight="1" spans="1:12">
      <c r="A18" s="471" t="s">
        <v>77</v>
      </c>
      <c r="B18" s="467">
        <v>16.11</v>
      </c>
      <c r="C18" s="467">
        <v>16.11</v>
      </c>
      <c r="D18" s="468">
        <v>17.4</v>
      </c>
      <c r="E18" s="464">
        <f t="shared" si="0"/>
        <v>108</v>
      </c>
      <c r="F18" s="464">
        <f>(D18-22.64)/22.64*100</f>
        <v>-23.1448763250883</v>
      </c>
      <c r="G18" s="469" t="s">
        <v>78</v>
      </c>
      <c r="H18" s="470">
        <v>121.52</v>
      </c>
      <c r="I18" s="473">
        <v>1092.62</v>
      </c>
      <c r="J18" s="473">
        <v>1188.61</v>
      </c>
      <c r="K18" s="464">
        <f>J18/I18*100</f>
        <v>108.785305046585</v>
      </c>
      <c r="L18" s="464">
        <f>(J18-115.98)/115.98*100</f>
        <v>924.84048973961</v>
      </c>
    </row>
    <row r="19" ht="15.75" customHeight="1" spans="1:12">
      <c r="A19" s="472" t="s">
        <v>79</v>
      </c>
      <c r="B19" s="467"/>
      <c r="C19" s="467"/>
      <c r="D19" s="473">
        <v>1.3</v>
      </c>
      <c r="E19" s="464"/>
      <c r="F19" s="464">
        <f>(D19-1.83)/1.83*100</f>
        <v>-28.9617486338798</v>
      </c>
      <c r="G19" s="469" t="s">
        <v>80</v>
      </c>
      <c r="H19" s="470"/>
      <c r="I19" s="464">
        <v>9.55</v>
      </c>
      <c r="J19" s="473">
        <v>8.73</v>
      </c>
      <c r="K19" s="464">
        <f>J19/I19*100</f>
        <v>91.413612565445</v>
      </c>
      <c r="L19" s="464"/>
    </row>
    <row r="20" ht="15.75" customHeight="1" spans="1:12">
      <c r="A20" s="474" t="s">
        <v>81</v>
      </c>
      <c r="B20" s="467">
        <v>70</v>
      </c>
      <c r="C20" s="467">
        <v>70</v>
      </c>
      <c r="D20" s="475">
        <v>114.63</v>
      </c>
      <c r="E20" s="464">
        <f>ROUND(D20/C20,3)*100</f>
        <v>163.8</v>
      </c>
      <c r="F20" s="464">
        <f>(D20-86.72)/86.72*100</f>
        <v>32.1840405904059</v>
      </c>
      <c r="G20" s="469" t="s">
        <v>82</v>
      </c>
      <c r="H20" s="470">
        <v>120.42</v>
      </c>
      <c r="I20" s="464">
        <v>0</v>
      </c>
      <c r="J20" s="473"/>
      <c r="K20" s="464"/>
      <c r="L20" s="464"/>
    </row>
    <row r="21" ht="15.75" customHeight="1" spans="1:12">
      <c r="A21" s="471" t="s">
        <v>83</v>
      </c>
      <c r="B21" s="467">
        <v>60</v>
      </c>
      <c r="C21" s="467">
        <v>60</v>
      </c>
      <c r="D21" s="473">
        <v>37.22</v>
      </c>
      <c r="E21" s="464">
        <f>ROUND(D21/C21,3)*100</f>
        <v>62</v>
      </c>
      <c r="F21" s="464">
        <f>(D21-76.24)/76.24*100</f>
        <v>-51.1804826862539</v>
      </c>
      <c r="G21" s="469" t="s">
        <v>84</v>
      </c>
      <c r="H21" s="470">
        <v>558.16</v>
      </c>
      <c r="I21" s="464">
        <v>0.14</v>
      </c>
      <c r="J21" s="473"/>
      <c r="K21" s="464">
        <f>J21/I21*100</f>
        <v>0</v>
      </c>
      <c r="L21" s="464"/>
    </row>
    <row r="22" ht="15.75" customHeight="1" spans="1:12">
      <c r="A22" s="471" t="s">
        <v>85</v>
      </c>
      <c r="B22" s="476">
        <v>4</v>
      </c>
      <c r="C22" s="476">
        <v>4</v>
      </c>
      <c r="D22" s="473">
        <v>1.88</v>
      </c>
      <c r="E22" s="464">
        <f>ROUND(D22/C22,3)*100</f>
        <v>47</v>
      </c>
      <c r="F22" s="464">
        <f>(D22-3.52)/3.52*100</f>
        <v>-46.5909090909091</v>
      </c>
      <c r="G22" s="477"/>
      <c r="H22" s="478"/>
      <c r="I22" s="478"/>
      <c r="J22" s="478"/>
      <c r="K22" s="478"/>
      <c r="L22" s="478"/>
    </row>
    <row r="23" ht="15.75" customHeight="1" spans="1:12">
      <c r="A23" s="479" t="s">
        <v>86</v>
      </c>
      <c r="B23" s="476">
        <v>6</v>
      </c>
      <c r="C23" s="476">
        <v>6</v>
      </c>
      <c r="D23" s="473">
        <v>75.53</v>
      </c>
      <c r="E23" s="464">
        <f>ROUND(D23/C23,3)*100</f>
        <v>1258.8</v>
      </c>
      <c r="F23" s="464">
        <f>(D23-6.96)/6.96*100</f>
        <v>985.201149425287</v>
      </c>
      <c r="G23" s="477"/>
      <c r="H23" s="478"/>
      <c r="I23" s="478"/>
      <c r="J23" s="478"/>
      <c r="K23" s="478"/>
      <c r="L23" s="478"/>
    </row>
    <row r="24" ht="15.75" customHeight="1" spans="1:12">
      <c r="A24" s="465" t="s">
        <v>87</v>
      </c>
      <c r="B24" s="462">
        <v>4489.73</v>
      </c>
      <c r="C24" s="462">
        <f>SUM(C25:C27)</f>
        <v>9358.82</v>
      </c>
      <c r="D24" s="463">
        <v>9358.82</v>
      </c>
      <c r="E24" s="464">
        <f t="shared" si="0"/>
        <v>100</v>
      </c>
      <c r="F24" s="464">
        <f>(D24-6903.23)/6903.23*100</f>
        <v>35.5716092322</v>
      </c>
      <c r="G24" s="465" t="s">
        <v>88</v>
      </c>
      <c r="H24" s="463">
        <v>219.84</v>
      </c>
      <c r="I24" s="463">
        <v>219.84</v>
      </c>
      <c r="J24" s="463">
        <f>SUM(J25:J27)</f>
        <v>1490.88</v>
      </c>
      <c r="K24" s="464">
        <f t="shared" si="1"/>
        <v>678.165938864629</v>
      </c>
      <c r="L24" s="464">
        <f>(J24-994.91)/994.91*100</f>
        <v>49.8507402679639</v>
      </c>
    </row>
    <row r="25" ht="15.75" customHeight="1" spans="1:12">
      <c r="A25" s="469" t="s">
        <v>89</v>
      </c>
      <c r="B25" s="480">
        <v>3672</v>
      </c>
      <c r="C25" s="480">
        <v>8541.09</v>
      </c>
      <c r="D25" s="473">
        <v>8541.09</v>
      </c>
      <c r="E25" s="464">
        <f t="shared" si="0"/>
        <v>100</v>
      </c>
      <c r="F25" s="464">
        <f>(D25-6678.06)/6678.06*100</f>
        <v>27.8977727064447</v>
      </c>
      <c r="G25" s="469" t="s">
        <v>90</v>
      </c>
      <c r="H25" s="473">
        <v>182.18</v>
      </c>
      <c r="I25" s="463">
        <v>182.18</v>
      </c>
      <c r="J25" s="473">
        <v>177.17</v>
      </c>
      <c r="K25" s="464">
        <f t="shared" si="1"/>
        <v>97.2499725546163</v>
      </c>
      <c r="L25" s="464"/>
    </row>
    <row r="26" ht="15.75" customHeight="1" spans="1:12">
      <c r="A26" s="469" t="s">
        <v>91</v>
      </c>
      <c r="B26" s="480">
        <v>37.66</v>
      </c>
      <c r="C26" s="462">
        <v>37.66</v>
      </c>
      <c r="D26" s="473">
        <v>37.66</v>
      </c>
      <c r="E26" s="464">
        <f t="shared" si="0"/>
        <v>100</v>
      </c>
      <c r="F26" s="464">
        <f>(D26-37.66)/37.66*100</f>
        <v>0</v>
      </c>
      <c r="G26" s="469" t="s">
        <v>92</v>
      </c>
      <c r="H26" s="473">
        <v>37.66</v>
      </c>
      <c r="I26" s="473">
        <v>37.66</v>
      </c>
      <c r="J26" s="473">
        <v>37.66</v>
      </c>
      <c r="K26" s="464">
        <f t="shared" si="1"/>
        <v>100</v>
      </c>
      <c r="L26" s="464"/>
    </row>
    <row r="27" ht="15.75" customHeight="1" spans="1:12">
      <c r="A27" s="469" t="s">
        <v>93</v>
      </c>
      <c r="B27" s="462">
        <v>780.07</v>
      </c>
      <c r="C27" s="462">
        <v>780.07</v>
      </c>
      <c r="D27" s="473">
        <v>780.07</v>
      </c>
      <c r="E27" s="464">
        <f t="shared" si="0"/>
        <v>100</v>
      </c>
      <c r="F27" s="464">
        <f>(D27-187.51)/187.51*100</f>
        <v>316.015145858888</v>
      </c>
      <c r="G27" s="469" t="s">
        <v>94</v>
      </c>
      <c r="H27" s="481"/>
      <c r="I27" s="481"/>
      <c r="J27" s="481">
        <v>1276.05</v>
      </c>
      <c r="K27" s="464"/>
      <c r="L27" s="464">
        <f>(J27-780.07)/780.07*100</f>
        <v>63.5814734575102</v>
      </c>
    </row>
    <row r="28" s="456" customFormat="1" ht="80.25" customHeight="1" spans="1:12">
      <c r="A28" s="482" t="s">
        <v>95</v>
      </c>
      <c r="B28" s="482"/>
      <c r="C28" s="482"/>
      <c r="D28" s="482"/>
      <c r="E28" s="482"/>
      <c r="F28" s="482"/>
      <c r="G28" s="482"/>
      <c r="H28" s="482"/>
      <c r="I28" s="482"/>
      <c r="J28" s="482"/>
      <c r="K28" s="482"/>
      <c r="L28" s="482"/>
    </row>
  </sheetData>
  <mergeCells count="3">
    <mergeCell ref="A1:L1"/>
    <mergeCell ref="A2:L2"/>
    <mergeCell ref="A28:L28"/>
  </mergeCells>
  <printOptions horizontalCentered="1"/>
  <pageMargins left="0.433070866141732" right="0.433070866141732" top="0.393700787401575" bottom="0" header="0.15748031496063" footer="0.31496062992126"/>
  <pageSetup paperSize="9" scale="80" orientation="landscape" blackAndWhite="1" errors="blank"/>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tabSelected="1" workbookViewId="0">
      <selection activeCell="H9" sqref="H9"/>
    </sheetView>
  </sheetViews>
  <sheetFormatPr defaultColWidth="10" defaultRowHeight="13.5" outlineLevelCol="4"/>
  <cols>
    <col min="1" max="1" width="35" style="3" customWidth="1"/>
    <col min="2" max="4" width="15.125" style="3" customWidth="1"/>
    <col min="5" max="5" width="15.125" style="3" hidden="1" customWidth="1"/>
    <col min="6" max="6" width="9.75" style="3" customWidth="1"/>
    <col min="7" max="16384" width="10" style="3"/>
  </cols>
  <sheetData>
    <row r="1" s="1" customFormat="1" ht="21" customHeight="1" spans="1:4">
      <c r="A1" s="4" t="s">
        <v>591</v>
      </c>
      <c r="B1" s="5"/>
      <c r="C1" s="5"/>
      <c r="D1" s="5"/>
    </row>
    <row r="2" s="2" customFormat="1" ht="28.7" customHeight="1" spans="1:5">
      <c r="A2" s="6" t="s">
        <v>592</v>
      </c>
      <c r="B2" s="6"/>
      <c r="C2" s="6"/>
      <c r="D2" s="6"/>
      <c r="E2" s="6"/>
    </row>
    <row r="3" ht="14.25" customHeight="1" spans="1:5">
      <c r="A3" s="7" t="s">
        <v>510</v>
      </c>
      <c r="B3" s="7"/>
      <c r="C3" s="7"/>
      <c r="D3" s="7"/>
      <c r="E3" s="7"/>
    </row>
    <row r="4" ht="57.75" customHeight="1" spans="1:5">
      <c r="A4" s="8" t="s">
        <v>593</v>
      </c>
      <c r="B4" s="8" t="s">
        <v>560</v>
      </c>
      <c r="C4" s="9" t="s">
        <v>561</v>
      </c>
      <c r="D4" s="9" t="s">
        <v>562</v>
      </c>
      <c r="E4" s="10" t="s">
        <v>594</v>
      </c>
    </row>
    <row r="5" ht="57.75" customHeight="1" spans="1:5">
      <c r="A5" s="11" t="s">
        <v>595</v>
      </c>
      <c r="B5" s="12" t="s">
        <v>526</v>
      </c>
      <c r="C5" s="13"/>
      <c r="D5" s="13"/>
      <c r="E5" s="14"/>
    </row>
    <row r="6" ht="57.75" customHeight="1" spans="1:5">
      <c r="A6" s="15" t="s">
        <v>596</v>
      </c>
      <c r="B6" s="12" t="s">
        <v>527</v>
      </c>
      <c r="C6" s="13"/>
      <c r="D6" s="13"/>
      <c r="E6" s="14"/>
    </row>
    <row r="7" ht="57.75" customHeight="1" spans="1:5">
      <c r="A7" s="15" t="s">
        <v>597</v>
      </c>
      <c r="B7" s="12" t="s">
        <v>528</v>
      </c>
      <c r="C7" s="13"/>
      <c r="D7" s="13"/>
      <c r="E7" s="14"/>
    </row>
    <row r="8" ht="57.75" customHeight="1" spans="1:5">
      <c r="A8" s="11" t="s">
        <v>598</v>
      </c>
      <c r="B8" s="12" t="s">
        <v>529</v>
      </c>
      <c r="C8" s="13"/>
      <c r="D8" s="13"/>
      <c r="E8" s="14"/>
    </row>
    <row r="9" ht="57.75" customHeight="1" spans="1:5">
      <c r="A9" s="15" t="s">
        <v>596</v>
      </c>
      <c r="B9" s="12" t="s">
        <v>530</v>
      </c>
      <c r="C9" s="13"/>
      <c r="D9" s="13"/>
      <c r="E9" s="14"/>
    </row>
    <row r="10" ht="57.75" customHeight="1" spans="1:5">
      <c r="A10" s="15" t="s">
        <v>597</v>
      </c>
      <c r="B10" s="12" t="s">
        <v>531</v>
      </c>
      <c r="C10" s="13"/>
      <c r="D10" s="13"/>
      <c r="E10" s="14"/>
    </row>
    <row r="11" ht="41.45" customHeight="1" spans="1:5">
      <c r="A11" s="16" t="s">
        <v>599</v>
      </c>
      <c r="B11" s="16"/>
      <c r="C11" s="16"/>
      <c r="D11" s="16"/>
      <c r="E11" s="16"/>
    </row>
  </sheetData>
  <mergeCells count="3">
    <mergeCell ref="A2:E2"/>
    <mergeCell ref="A3:E3"/>
    <mergeCell ref="A11:E11"/>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K104"/>
  <sheetViews>
    <sheetView showZeros="0" workbookViewId="0">
      <selection activeCell="A1" sqref="A1:B1"/>
    </sheetView>
  </sheetViews>
  <sheetFormatPr defaultColWidth="21.5" defaultRowHeight="21.95" customHeight="1"/>
  <cols>
    <col min="1" max="1" width="56.625" style="440" customWidth="1"/>
    <col min="2" max="2" width="26.25" style="441" customWidth="1"/>
    <col min="3" max="11" width="21.5" style="440"/>
    <col min="12" max="16384" width="21.5" style="234"/>
  </cols>
  <sheetData>
    <row r="1" customHeight="1" spans="1:2">
      <c r="A1" s="149" t="s">
        <v>96</v>
      </c>
      <c r="B1" s="442"/>
    </row>
    <row r="2" s="233" customFormat="1" customHeight="1" spans="1:11">
      <c r="A2" s="150" t="s">
        <v>97</v>
      </c>
      <c r="B2" s="150"/>
      <c r="C2" s="443"/>
      <c r="D2" s="443"/>
      <c r="E2" s="443"/>
      <c r="F2" s="443"/>
      <c r="G2" s="443"/>
      <c r="H2" s="443"/>
      <c r="I2" s="443"/>
      <c r="J2" s="443"/>
      <c r="K2" s="443"/>
    </row>
    <row r="3" ht="24" customHeight="1" spans="1:2">
      <c r="A3" s="444" t="s">
        <v>2</v>
      </c>
      <c r="B3" s="164"/>
    </row>
    <row r="4" ht="20.1" customHeight="1" spans="1:2">
      <c r="A4" s="239" t="s">
        <v>98</v>
      </c>
      <c r="B4" s="445" t="s">
        <v>4</v>
      </c>
    </row>
    <row r="5" ht="20.1" customHeight="1" spans="1:2">
      <c r="A5" s="446" t="s">
        <v>54</v>
      </c>
      <c r="B5" s="447">
        <v>8485.4</v>
      </c>
    </row>
    <row r="6" s="439" customFormat="1" ht="16.5" customHeight="1" spans="1:11">
      <c r="A6" s="448" t="s">
        <v>99</v>
      </c>
      <c r="B6" s="449">
        <v>1489.84</v>
      </c>
      <c r="C6" s="450"/>
      <c r="D6" s="450"/>
      <c r="E6" s="450"/>
      <c r="F6" s="450"/>
      <c r="G6" s="450"/>
      <c r="H6" s="450"/>
      <c r="I6" s="450"/>
      <c r="J6" s="450"/>
      <c r="K6" s="450"/>
    </row>
    <row r="7" s="439" customFormat="1" customHeight="1" spans="1:11">
      <c r="A7" s="451" t="s">
        <v>100</v>
      </c>
      <c r="B7" s="449">
        <v>1307.66</v>
      </c>
      <c r="C7" s="450"/>
      <c r="D7" s="450"/>
      <c r="E7" s="450"/>
      <c r="F7" s="450"/>
      <c r="G7" s="450"/>
      <c r="H7" s="450"/>
      <c r="I7" s="450"/>
      <c r="J7" s="450"/>
      <c r="K7" s="450"/>
    </row>
    <row r="8" customHeight="1" spans="1:2">
      <c r="A8" s="452" t="s">
        <v>101</v>
      </c>
      <c r="B8" s="449">
        <v>823.29</v>
      </c>
    </row>
    <row r="9" customHeight="1" spans="1:2">
      <c r="A9" s="452" t="s">
        <v>102</v>
      </c>
      <c r="B9" s="449">
        <v>484.37</v>
      </c>
    </row>
    <row r="10" s="439" customFormat="1" customHeight="1" spans="1:11">
      <c r="A10" s="451" t="s">
        <v>103</v>
      </c>
      <c r="B10" s="449">
        <v>154.5</v>
      </c>
      <c r="C10" s="450"/>
      <c r="D10" s="450"/>
      <c r="E10" s="450"/>
      <c r="F10" s="450"/>
      <c r="G10" s="450"/>
      <c r="H10" s="450"/>
      <c r="I10" s="450"/>
      <c r="J10" s="450"/>
      <c r="K10" s="450"/>
    </row>
    <row r="11" customHeight="1" spans="1:2">
      <c r="A11" s="452" t="s">
        <v>101</v>
      </c>
      <c r="B11" s="449">
        <v>154.5</v>
      </c>
    </row>
    <row r="12" s="439" customFormat="1" customHeight="1" spans="1:11">
      <c r="A12" s="451" t="s">
        <v>104</v>
      </c>
      <c r="B12" s="449">
        <v>20.48</v>
      </c>
      <c r="C12" s="450"/>
      <c r="D12" s="450"/>
      <c r="E12" s="450"/>
      <c r="F12" s="450"/>
      <c r="G12" s="450"/>
      <c r="H12" s="450"/>
      <c r="I12" s="450"/>
      <c r="J12" s="450"/>
      <c r="K12" s="450"/>
    </row>
    <row r="13" customHeight="1" spans="1:2">
      <c r="A13" s="452" t="s">
        <v>105</v>
      </c>
      <c r="B13" s="449">
        <v>20.48</v>
      </c>
    </row>
    <row r="14" s="439" customFormat="1" customHeight="1" spans="1:11">
      <c r="A14" s="451" t="s">
        <v>106</v>
      </c>
      <c r="B14" s="449">
        <v>7.2</v>
      </c>
      <c r="C14" s="450"/>
      <c r="D14" s="450"/>
      <c r="E14" s="450"/>
      <c r="F14" s="450"/>
      <c r="G14" s="450"/>
      <c r="H14" s="450"/>
      <c r="I14" s="450"/>
      <c r="J14" s="450"/>
      <c r="K14" s="450"/>
    </row>
    <row r="15" customHeight="1" spans="1:2">
      <c r="A15" s="452" t="s">
        <v>107</v>
      </c>
      <c r="B15" s="449">
        <v>7.2</v>
      </c>
    </row>
    <row r="16" s="439" customFormat="1" customHeight="1" spans="1:11">
      <c r="A16" s="448" t="s">
        <v>108</v>
      </c>
      <c r="B16" s="449">
        <v>225.79</v>
      </c>
      <c r="C16" s="450"/>
      <c r="D16" s="450"/>
      <c r="E16" s="450"/>
      <c r="F16" s="450"/>
      <c r="G16" s="450"/>
      <c r="H16" s="450"/>
      <c r="I16" s="450"/>
      <c r="J16" s="450"/>
      <c r="K16" s="450"/>
    </row>
    <row r="17" s="439" customFormat="1" customHeight="1" spans="1:11">
      <c r="A17" s="451" t="s">
        <v>109</v>
      </c>
      <c r="B17" s="449">
        <v>225.79</v>
      </c>
      <c r="C17" s="450"/>
      <c r="D17" s="450"/>
      <c r="E17" s="450"/>
      <c r="F17" s="450"/>
      <c r="G17" s="450"/>
      <c r="H17" s="450"/>
      <c r="I17" s="450"/>
      <c r="J17" s="450"/>
      <c r="K17" s="450"/>
    </row>
    <row r="18" customHeight="1" spans="1:2">
      <c r="A18" s="452" t="s">
        <v>110</v>
      </c>
      <c r="B18" s="449">
        <v>9.67</v>
      </c>
    </row>
    <row r="19" customHeight="1" spans="1:2">
      <c r="A19" s="452" t="s">
        <v>111</v>
      </c>
      <c r="B19" s="449">
        <v>216.12</v>
      </c>
    </row>
    <row r="20" s="439" customFormat="1" customHeight="1" spans="1:11">
      <c r="A20" s="448" t="s">
        <v>112</v>
      </c>
      <c r="B20" s="449">
        <v>3079.28</v>
      </c>
      <c r="C20" s="450"/>
      <c r="D20" s="450"/>
      <c r="E20" s="450"/>
      <c r="F20" s="450"/>
      <c r="G20" s="450"/>
      <c r="H20" s="450"/>
      <c r="I20" s="450"/>
      <c r="J20" s="450"/>
      <c r="K20" s="450"/>
    </row>
    <row r="21" s="439" customFormat="1" customHeight="1" spans="1:11">
      <c r="A21" s="451" t="s">
        <v>113</v>
      </c>
      <c r="B21" s="449">
        <v>150.79</v>
      </c>
      <c r="C21" s="450"/>
      <c r="D21" s="450"/>
      <c r="E21" s="450"/>
      <c r="F21" s="450"/>
      <c r="G21" s="450"/>
      <c r="H21" s="450"/>
      <c r="I21" s="450"/>
      <c r="J21" s="450"/>
      <c r="K21" s="450"/>
    </row>
    <row r="22" customHeight="1" spans="1:2">
      <c r="A22" s="452" t="s">
        <v>114</v>
      </c>
      <c r="B22" s="449">
        <v>150.79</v>
      </c>
    </row>
    <row r="23" s="439" customFormat="1" customHeight="1" spans="1:11">
      <c r="A23" s="451" t="s">
        <v>115</v>
      </c>
      <c r="B23" s="449">
        <v>94.76</v>
      </c>
      <c r="C23" s="450"/>
      <c r="D23" s="450"/>
      <c r="E23" s="450"/>
      <c r="F23" s="450"/>
      <c r="G23" s="450"/>
      <c r="H23" s="450"/>
      <c r="I23" s="450"/>
      <c r="J23" s="450"/>
      <c r="K23" s="450"/>
    </row>
    <row r="24" customHeight="1" spans="1:2">
      <c r="A24" s="452" t="s">
        <v>116</v>
      </c>
      <c r="B24" s="449">
        <v>94.76</v>
      </c>
    </row>
    <row r="25" s="439" customFormat="1" customHeight="1" spans="1:11">
      <c r="A25" s="451" t="s">
        <v>117</v>
      </c>
      <c r="B25" s="449">
        <v>418.72</v>
      </c>
      <c r="C25" s="450"/>
      <c r="D25" s="450"/>
      <c r="E25" s="450"/>
      <c r="F25" s="450"/>
      <c r="G25" s="450"/>
      <c r="H25" s="450"/>
      <c r="I25" s="450"/>
      <c r="J25" s="450"/>
      <c r="K25" s="450"/>
    </row>
    <row r="26" customHeight="1" spans="1:2">
      <c r="A26" s="452" t="s">
        <v>118</v>
      </c>
      <c r="B26" s="449">
        <v>158.42</v>
      </c>
    </row>
    <row r="27" customHeight="1" spans="1:2">
      <c r="A27" s="452" t="s">
        <v>119</v>
      </c>
      <c r="B27" s="449">
        <v>77.29</v>
      </c>
    </row>
    <row r="28" customHeight="1" spans="1:2">
      <c r="A28" s="452" t="s">
        <v>120</v>
      </c>
      <c r="B28" s="449">
        <v>183.01</v>
      </c>
    </row>
    <row r="29" s="439" customFormat="1" customHeight="1" spans="1:11">
      <c r="A29" s="451" t="s">
        <v>121</v>
      </c>
      <c r="B29" s="449">
        <v>841.94</v>
      </c>
      <c r="C29" s="450"/>
      <c r="D29" s="450"/>
      <c r="E29" s="450"/>
      <c r="F29" s="450"/>
      <c r="G29" s="450"/>
      <c r="H29" s="450"/>
      <c r="I29" s="450"/>
      <c r="J29" s="450"/>
      <c r="K29" s="450"/>
    </row>
    <row r="30" customHeight="1" spans="1:2">
      <c r="A30" s="452" t="s">
        <v>122</v>
      </c>
      <c r="B30" s="449">
        <v>63.67</v>
      </c>
    </row>
    <row r="31" customHeight="1" spans="1:2">
      <c r="A31" s="452" t="s">
        <v>123</v>
      </c>
      <c r="B31" s="449">
        <v>151</v>
      </c>
    </row>
    <row r="32" customHeight="1" spans="1:2">
      <c r="A32" s="452" t="s">
        <v>124</v>
      </c>
      <c r="B32" s="449">
        <v>386.88</v>
      </c>
    </row>
    <row r="33" customHeight="1" spans="1:2">
      <c r="A33" s="452" t="s">
        <v>125</v>
      </c>
      <c r="B33" s="449">
        <v>112.71</v>
      </c>
    </row>
    <row r="34" customHeight="1" spans="1:2">
      <c r="A34" s="452" t="s">
        <v>126</v>
      </c>
      <c r="B34" s="449">
        <v>47.41</v>
      </c>
    </row>
    <row r="35" customHeight="1" spans="1:2">
      <c r="A35" s="452" t="s">
        <v>127</v>
      </c>
      <c r="B35" s="449">
        <v>80.27</v>
      </c>
    </row>
    <row r="36" s="439" customFormat="1" customHeight="1" spans="1:11">
      <c r="A36" s="451" t="s">
        <v>128</v>
      </c>
      <c r="B36" s="449">
        <v>145.73</v>
      </c>
      <c r="C36" s="450"/>
      <c r="D36" s="450"/>
      <c r="E36" s="450"/>
      <c r="F36" s="450"/>
      <c r="G36" s="450"/>
      <c r="H36" s="450"/>
      <c r="I36" s="450"/>
      <c r="J36" s="450"/>
      <c r="K36" s="450"/>
    </row>
    <row r="37" customHeight="1" spans="1:2">
      <c r="A37" s="452" t="s">
        <v>129</v>
      </c>
      <c r="B37" s="449">
        <v>136.35</v>
      </c>
    </row>
    <row r="38" customHeight="1" spans="1:2">
      <c r="A38" s="452" t="s">
        <v>130</v>
      </c>
      <c r="B38" s="449">
        <v>9.38</v>
      </c>
    </row>
    <row r="39" s="439" customFormat="1" customHeight="1" spans="1:11">
      <c r="A39" s="451" t="s">
        <v>131</v>
      </c>
      <c r="B39" s="449">
        <v>0.96</v>
      </c>
      <c r="C39" s="450"/>
      <c r="D39" s="450"/>
      <c r="E39" s="450"/>
      <c r="F39" s="450"/>
      <c r="G39" s="450"/>
      <c r="H39" s="450"/>
      <c r="I39" s="450"/>
      <c r="J39" s="450"/>
      <c r="K39" s="450"/>
    </row>
    <row r="40" customHeight="1" spans="1:2">
      <c r="A40" s="452" t="s">
        <v>132</v>
      </c>
      <c r="B40" s="449">
        <v>0.96</v>
      </c>
    </row>
    <row r="41" s="439" customFormat="1" customHeight="1" spans="1:11">
      <c r="A41" s="451" t="s">
        <v>133</v>
      </c>
      <c r="B41" s="449">
        <v>167.5</v>
      </c>
      <c r="C41" s="450"/>
      <c r="D41" s="450"/>
      <c r="E41" s="450"/>
      <c r="F41" s="450"/>
      <c r="G41" s="450"/>
      <c r="H41" s="450"/>
      <c r="I41" s="450"/>
      <c r="J41" s="450"/>
      <c r="K41" s="450"/>
    </row>
    <row r="42" customHeight="1" spans="1:2">
      <c r="A42" s="452" t="s">
        <v>134</v>
      </c>
      <c r="B42" s="449">
        <v>167.5</v>
      </c>
    </row>
    <row r="43" s="439" customFormat="1" customHeight="1" spans="1:11">
      <c r="A43" s="451" t="s">
        <v>135</v>
      </c>
      <c r="B43" s="449">
        <v>1118.37</v>
      </c>
      <c r="C43" s="450"/>
      <c r="D43" s="450"/>
      <c r="E43" s="450"/>
      <c r="F43" s="450"/>
      <c r="G43" s="450"/>
      <c r="H43" s="450"/>
      <c r="I43" s="450"/>
      <c r="J43" s="450"/>
      <c r="K43" s="450"/>
    </row>
    <row r="44" customHeight="1" spans="1:2">
      <c r="A44" s="452" t="s">
        <v>136</v>
      </c>
      <c r="B44" s="449">
        <v>532.41</v>
      </c>
    </row>
    <row r="45" customHeight="1" spans="1:2">
      <c r="A45" s="452" t="s">
        <v>137</v>
      </c>
      <c r="B45" s="449">
        <v>585.96</v>
      </c>
    </row>
    <row r="46" s="439" customFormat="1" customHeight="1" spans="1:11">
      <c r="A46" s="451" t="s">
        <v>138</v>
      </c>
      <c r="B46" s="449">
        <v>59.75</v>
      </c>
      <c r="C46" s="450"/>
      <c r="D46" s="450"/>
      <c r="E46" s="450"/>
      <c r="F46" s="450"/>
      <c r="G46" s="450"/>
      <c r="H46" s="450"/>
      <c r="I46" s="450"/>
      <c r="J46" s="450"/>
      <c r="K46" s="450"/>
    </row>
    <row r="47" customHeight="1" spans="1:2">
      <c r="A47" s="452" t="s">
        <v>139</v>
      </c>
      <c r="B47" s="449">
        <v>59.75</v>
      </c>
    </row>
    <row r="48" s="439" customFormat="1" customHeight="1" spans="1:11">
      <c r="A48" s="451" t="s">
        <v>140</v>
      </c>
      <c r="B48" s="449">
        <v>80.76</v>
      </c>
      <c r="C48" s="450"/>
      <c r="D48" s="450"/>
      <c r="E48" s="450"/>
      <c r="F48" s="450"/>
      <c r="G48" s="450"/>
      <c r="H48" s="450"/>
      <c r="I48" s="450"/>
      <c r="J48" s="450"/>
      <c r="K48" s="450"/>
    </row>
    <row r="49" s="439" customFormat="1" customHeight="1" spans="1:11">
      <c r="A49" s="452" t="s">
        <v>141</v>
      </c>
      <c r="B49" s="449">
        <v>25.97</v>
      </c>
      <c r="C49" s="450"/>
      <c r="D49" s="450"/>
      <c r="E49" s="450"/>
      <c r="F49" s="450"/>
      <c r="G49" s="450"/>
      <c r="H49" s="450"/>
      <c r="I49" s="450"/>
      <c r="J49" s="450"/>
      <c r="K49" s="450"/>
    </row>
    <row r="50" customHeight="1" spans="1:2">
      <c r="A50" s="452" t="s">
        <v>142</v>
      </c>
      <c r="B50" s="449">
        <v>54.79</v>
      </c>
    </row>
    <row r="51" s="439" customFormat="1" customHeight="1" spans="1:11">
      <c r="A51" s="448" t="s">
        <v>143</v>
      </c>
      <c r="B51" s="449">
        <v>286.88</v>
      </c>
      <c r="C51" s="450"/>
      <c r="D51" s="450"/>
      <c r="E51" s="450"/>
      <c r="F51" s="450"/>
      <c r="G51" s="450"/>
      <c r="H51" s="450"/>
      <c r="I51" s="450"/>
      <c r="J51" s="450"/>
      <c r="K51" s="450"/>
    </row>
    <row r="52" s="439" customFormat="1" customHeight="1" spans="1:11">
      <c r="A52" s="451" t="s">
        <v>144</v>
      </c>
      <c r="B52" s="449">
        <v>59.79</v>
      </c>
      <c r="C52" s="450"/>
      <c r="D52" s="450"/>
      <c r="E52" s="450"/>
      <c r="F52" s="450"/>
      <c r="G52" s="450"/>
      <c r="H52" s="450"/>
      <c r="I52" s="450"/>
      <c r="J52" s="450"/>
      <c r="K52" s="450"/>
    </row>
    <row r="53" customHeight="1" spans="1:2">
      <c r="A53" s="452" t="s">
        <v>101</v>
      </c>
      <c r="B53" s="449">
        <v>53.02</v>
      </c>
    </row>
    <row r="54" customHeight="1" spans="1:2">
      <c r="A54" s="452" t="s">
        <v>145</v>
      </c>
      <c r="B54" s="453">
        <v>6.77</v>
      </c>
    </row>
    <row r="55" s="439" customFormat="1" customHeight="1" spans="1:11">
      <c r="A55" s="451" t="s">
        <v>146</v>
      </c>
      <c r="B55" s="449">
        <v>158.05</v>
      </c>
      <c r="C55" s="450"/>
      <c r="D55" s="450"/>
      <c r="E55" s="450"/>
      <c r="F55" s="450"/>
      <c r="G55" s="450"/>
      <c r="H55" s="450"/>
      <c r="I55" s="450"/>
      <c r="J55" s="450"/>
      <c r="K55" s="450"/>
    </row>
    <row r="56" customHeight="1" spans="1:2">
      <c r="A56" s="452" t="s">
        <v>147</v>
      </c>
      <c r="B56" s="453">
        <v>29.26</v>
      </c>
    </row>
    <row r="57" customHeight="1" spans="1:2">
      <c r="A57" s="452" t="s">
        <v>148</v>
      </c>
      <c r="B57" s="453">
        <v>55.39</v>
      </c>
    </row>
    <row r="58" customHeight="1" spans="1:2">
      <c r="A58" s="452" t="s">
        <v>149</v>
      </c>
      <c r="B58" s="453">
        <v>55.09</v>
      </c>
    </row>
    <row r="59" customHeight="1" spans="1:2">
      <c r="A59" s="452" t="s">
        <v>150</v>
      </c>
      <c r="B59" s="453">
        <v>18.31</v>
      </c>
    </row>
    <row r="60" s="439" customFormat="1" customHeight="1" spans="1:11">
      <c r="A60" s="451" t="s">
        <v>151</v>
      </c>
      <c r="B60" s="449">
        <v>69.04</v>
      </c>
      <c r="C60" s="450"/>
      <c r="D60" s="450"/>
      <c r="E60" s="450"/>
      <c r="F60" s="450"/>
      <c r="G60" s="450"/>
      <c r="H60" s="450"/>
      <c r="I60" s="450"/>
      <c r="J60" s="450"/>
      <c r="K60" s="450"/>
    </row>
    <row r="61" customHeight="1" spans="1:2">
      <c r="A61" s="452" t="s">
        <v>152</v>
      </c>
      <c r="B61" s="449">
        <v>69.04</v>
      </c>
    </row>
    <row r="62" s="439" customFormat="1" customHeight="1" spans="1:11">
      <c r="A62" s="448" t="s">
        <v>153</v>
      </c>
      <c r="B62" s="449">
        <v>35.92</v>
      </c>
      <c r="C62" s="450"/>
      <c r="D62" s="450"/>
      <c r="E62" s="450"/>
      <c r="F62" s="450"/>
      <c r="G62" s="450"/>
      <c r="H62" s="450"/>
      <c r="I62" s="450"/>
      <c r="J62" s="450"/>
      <c r="K62" s="450"/>
    </row>
    <row r="63" s="439" customFormat="1" customHeight="1" spans="1:11">
      <c r="A63" s="451" t="s">
        <v>154</v>
      </c>
      <c r="B63" s="449">
        <v>35.92</v>
      </c>
      <c r="C63" s="450"/>
      <c r="D63" s="450"/>
      <c r="E63" s="450"/>
      <c r="F63" s="450"/>
      <c r="G63" s="450"/>
      <c r="H63" s="450"/>
      <c r="I63" s="450"/>
      <c r="J63" s="450"/>
      <c r="K63" s="450"/>
    </row>
    <row r="64" customHeight="1" spans="1:2">
      <c r="A64" s="452" t="s">
        <v>155</v>
      </c>
      <c r="B64" s="449">
        <v>35.92</v>
      </c>
    </row>
    <row r="65" s="439" customFormat="1" customHeight="1" spans="1:11">
      <c r="A65" s="448" t="s">
        <v>156</v>
      </c>
      <c r="B65" s="449">
        <v>223.2</v>
      </c>
      <c r="C65" s="450"/>
      <c r="D65" s="450"/>
      <c r="E65" s="450"/>
      <c r="F65" s="450"/>
      <c r="G65" s="450"/>
      <c r="H65" s="450"/>
      <c r="I65" s="450"/>
      <c r="J65" s="450"/>
      <c r="K65" s="450"/>
    </row>
    <row r="66" s="439" customFormat="1" customHeight="1" spans="1:11">
      <c r="A66" s="451" t="s">
        <v>157</v>
      </c>
      <c r="B66" s="449">
        <v>4.03</v>
      </c>
      <c r="C66" s="450"/>
      <c r="D66" s="450"/>
      <c r="E66" s="450"/>
      <c r="F66" s="450"/>
      <c r="G66" s="450"/>
      <c r="H66" s="450"/>
      <c r="I66" s="450"/>
      <c r="J66" s="450"/>
      <c r="K66" s="450"/>
    </row>
    <row r="67" customHeight="1" spans="1:2">
      <c r="A67" s="452" t="s">
        <v>158</v>
      </c>
      <c r="B67" s="449">
        <v>4.03</v>
      </c>
    </row>
    <row r="68" s="439" customFormat="1" customHeight="1" spans="1:11">
      <c r="A68" s="451" t="s">
        <v>159</v>
      </c>
      <c r="B68" s="449">
        <v>82.89</v>
      </c>
      <c r="C68" s="450"/>
      <c r="D68" s="450"/>
      <c r="E68" s="450"/>
      <c r="F68" s="450"/>
      <c r="G68" s="450"/>
      <c r="H68" s="450"/>
      <c r="I68" s="450"/>
      <c r="J68" s="450"/>
      <c r="K68" s="450"/>
    </row>
    <row r="69" customHeight="1" spans="1:2">
      <c r="A69" s="452" t="s">
        <v>160</v>
      </c>
      <c r="B69" s="449">
        <v>82.89</v>
      </c>
    </row>
    <row r="70" s="439" customFormat="1" customHeight="1" spans="1:11">
      <c r="A70" s="451" t="s">
        <v>161</v>
      </c>
      <c r="B70" s="449">
        <v>20.46</v>
      </c>
      <c r="C70" s="450"/>
      <c r="D70" s="450"/>
      <c r="E70" s="450"/>
      <c r="F70" s="450"/>
      <c r="G70" s="450"/>
      <c r="H70" s="450"/>
      <c r="I70" s="450"/>
      <c r="J70" s="450"/>
      <c r="K70" s="450"/>
    </row>
    <row r="71" customHeight="1" spans="1:2">
      <c r="A71" s="452" t="s">
        <v>162</v>
      </c>
      <c r="B71" s="449">
        <v>20.46</v>
      </c>
    </row>
    <row r="72" s="439" customFormat="1" customHeight="1" spans="1:11">
      <c r="A72" s="451" t="s">
        <v>163</v>
      </c>
      <c r="B72" s="449">
        <v>115.82</v>
      </c>
      <c r="C72" s="450"/>
      <c r="D72" s="450"/>
      <c r="E72" s="450"/>
      <c r="F72" s="450"/>
      <c r="G72" s="450"/>
      <c r="H72" s="450"/>
      <c r="I72" s="450"/>
      <c r="J72" s="450"/>
      <c r="K72" s="450"/>
    </row>
    <row r="73" customHeight="1" spans="1:2">
      <c r="A73" s="452" t="s">
        <v>164</v>
      </c>
      <c r="B73" s="449">
        <v>115.82</v>
      </c>
    </row>
    <row r="74" s="439" customFormat="1" customHeight="1" spans="1:11">
      <c r="A74" s="448" t="s">
        <v>165</v>
      </c>
      <c r="B74" s="449">
        <v>1805.45</v>
      </c>
      <c r="C74" s="450"/>
      <c r="D74" s="450"/>
      <c r="E74" s="450"/>
      <c r="F74" s="450"/>
      <c r="G74" s="450"/>
      <c r="H74" s="450"/>
      <c r="I74" s="450"/>
      <c r="J74" s="450"/>
      <c r="K74" s="450"/>
    </row>
    <row r="75" s="439" customFormat="1" customHeight="1" spans="1:11">
      <c r="A75" s="451" t="s">
        <v>166</v>
      </c>
      <c r="B75" s="449">
        <v>831.12</v>
      </c>
      <c r="C75" s="450"/>
      <c r="D75" s="450"/>
      <c r="E75" s="450"/>
      <c r="F75" s="450"/>
      <c r="G75" s="450"/>
      <c r="H75" s="450"/>
      <c r="I75" s="450"/>
      <c r="J75" s="450"/>
      <c r="K75" s="450"/>
    </row>
    <row r="76" customHeight="1" spans="1:2">
      <c r="A76" s="452" t="s">
        <v>167</v>
      </c>
      <c r="B76" s="449">
        <v>824.58</v>
      </c>
    </row>
    <row r="77" customHeight="1" spans="1:2">
      <c r="A77" s="452" t="s">
        <v>168</v>
      </c>
      <c r="B77" s="449">
        <v>5.07</v>
      </c>
    </row>
    <row r="78" customHeight="1" spans="1:2">
      <c r="A78" s="452" t="s">
        <v>169</v>
      </c>
      <c r="B78" s="449">
        <v>1.47</v>
      </c>
    </row>
    <row r="79" s="439" customFormat="1" customHeight="1" spans="1:11">
      <c r="A79" s="451" t="s">
        <v>170</v>
      </c>
      <c r="B79" s="449">
        <v>14.43</v>
      </c>
      <c r="C79" s="450"/>
      <c r="D79" s="450"/>
      <c r="E79" s="450"/>
      <c r="F79" s="450"/>
      <c r="G79" s="450"/>
      <c r="H79" s="450"/>
      <c r="I79" s="450"/>
      <c r="J79" s="450"/>
      <c r="K79" s="450"/>
    </row>
    <row r="80" customHeight="1" spans="1:2">
      <c r="A80" s="452" t="s">
        <v>171</v>
      </c>
      <c r="B80" s="449">
        <v>14.43</v>
      </c>
    </row>
    <row r="81" s="439" customFormat="1" customHeight="1" spans="1:11">
      <c r="A81" s="451" t="s">
        <v>172</v>
      </c>
      <c r="B81" s="449">
        <v>4.98</v>
      </c>
      <c r="C81" s="450"/>
      <c r="D81" s="450"/>
      <c r="E81" s="450"/>
      <c r="F81" s="450"/>
      <c r="G81" s="450"/>
      <c r="H81" s="450"/>
      <c r="I81" s="450"/>
      <c r="J81" s="450"/>
      <c r="K81" s="450"/>
    </row>
    <row r="82" customHeight="1" spans="1:2">
      <c r="A82" s="452" t="s">
        <v>173</v>
      </c>
      <c r="B82" s="449">
        <v>4.98</v>
      </c>
    </row>
    <row r="83" s="439" customFormat="1" customHeight="1" spans="1:11">
      <c r="A83" s="451" t="s">
        <v>174</v>
      </c>
      <c r="B83" s="449">
        <v>954.92</v>
      </c>
      <c r="C83" s="450"/>
      <c r="D83" s="450"/>
      <c r="E83" s="450"/>
      <c r="F83" s="450"/>
      <c r="G83" s="450"/>
      <c r="H83" s="450"/>
      <c r="I83" s="450"/>
      <c r="J83" s="450"/>
      <c r="K83" s="450"/>
    </row>
    <row r="84" customHeight="1" spans="1:2">
      <c r="A84" s="452" t="s">
        <v>175</v>
      </c>
      <c r="B84" s="449">
        <v>323.3</v>
      </c>
    </row>
    <row r="85" customHeight="1" spans="1:2">
      <c r="A85" s="452" t="s">
        <v>176</v>
      </c>
      <c r="B85" s="449">
        <v>631.62</v>
      </c>
    </row>
    <row r="86" s="439" customFormat="1" customHeight="1" spans="1:11">
      <c r="A86" s="448" t="s">
        <v>177</v>
      </c>
      <c r="B86" s="449">
        <v>139.42</v>
      </c>
      <c r="C86" s="450"/>
      <c r="D86" s="450"/>
      <c r="E86" s="450"/>
      <c r="F86" s="450"/>
      <c r="G86" s="450"/>
      <c r="H86" s="450"/>
      <c r="I86" s="450"/>
      <c r="J86" s="450"/>
      <c r="K86" s="450"/>
    </row>
    <row r="87" s="439" customFormat="1" customHeight="1" spans="1:11">
      <c r="A87" s="451" t="s">
        <v>178</v>
      </c>
      <c r="B87" s="449">
        <v>53.89</v>
      </c>
      <c r="C87" s="450"/>
      <c r="D87" s="450"/>
      <c r="E87" s="450"/>
      <c r="F87" s="450"/>
      <c r="G87" s="450"/>
      <c r="H87" s="450"/>
      <c r="I87" s="450"/>
      <c r="J87" s="450"/>
      <c r="K87" s="450"/>
    </row>
    <row r="88" customHeight="1" spans="1:2">
      <c r="A88" s="452" t="s">
        <v>179</v>
      </c>
      <c r="B88" s="449">
        <v>53.89</v>
      </c>
    </row>
    <row r="89" s="439" customFormat="1" customHeight="1" spans="1:11">
      <c r="A89" s="451" t="s">
        <v>180</v>
      </c>
      <c r="B89" s="449">
        <v>85.53</v>
      </c>
      <c r="C89" s="450"/>
      <c r="D89" s="450"/>
      <c r="E89" s="450"/>
      <c r="F89" s="450"/>
      <c r="G89" s="450"/>
      <c r="H89" s="450"/>
      <c r="I89" s="450"/>
      <c r="J89" s="450"/>
      <c r="K89" s="450"/>
    </row>
    <row r="90" customHeight="1" spans="1:2">
      <c r="A90" s="452" t="s">
        <v>181</v>
      </c>
      <c r="B90" s="449">
        <v>85.53</v>
      </c>
    </row>
    <row r="91" s="439" customFormat="1" customHeight="1" spans="1:11">
      <c r="A91" s="448" t="s">
        <v>182</v>
      </c>
      <c r="B91" s="449">
        <v>2.28</v>
      </c>
      <c r="C91" s="450"/>
      <c r="D91" s="450"/>
      <c r="E91" s="450"/>
      <c r="F91" s="450"/>
      <c r="G91" s="450"/>
      <c r="H91" s="450"/>
      <c r="I91" s="450"/>
      <c r="J91" s="450"/>
      <c r="K91" s="450"/>
    </row>
    <row r="92" s="439" customFormat="1" customHeight="1" spans="1:11">
      <c r="A92" s="451" t="s">
        <v>183</v>
      </c>
      <c r="B92" s="449">
        <v>2.28</v>
      </c>
      <c r="C92" s="450"/>
      <c r="D92" s="450"/>
      <c r="E92" s="450"/>
      <c r="F92" s="450"/>
      <c r="G92" s="450"/>
      <c r="H92" s="450"/>
      <c r="I92" s="450"/>
      <c r="J92" s="450"/>
      <c r="K92" s="450"/>
    </row>
    <row r="93" customHeight="1" spans="1:2">
      <c r="A93" s="452" t="s">
        <v>184</v>
      </c>
      <c r="B93" s="449">
        <v>2.28</v>
      </c>
    </row>
    <row r="94" s="439" customFormat="1" customHeight="1" spans="1:11">
      <c r="A94" s="448" t="s">
        <v>185</v>
      </c>
      <c r="B94" s="449">
        <v>1188.61</v>
      </c>
      <c r="C94" s="450"/>
      <c r="D94" s="450"/>
      <c r="E94" s="450"/>
      <c r="F94" s="450"/>
      <c r="G94" s="450"/>
      <c r="H94" s="450"/>
      <c r="I94" s="450"/>
      <c r="J94" s="450"/>
      <c r="K94" s="450"/>
    </row>
    <row r="95" s="439" customFormat="1" customHeight="1" spans="1:11">
      <c r="A95" s="451" t="s">
        <v>186</v>
      </c>
      <c r="B95" s="449">
        <v>956.83</v>
      </c>
      <c r="C95" s="450"/>
      <c r="D95" s="450"/>
      <c r="E95" s="450"/>
      <c r="F95" s="450"/>
      <c r="G95" s="450"/>
      <c r="H95" s="450"/>
      <c r="I95" s="450"/>
      <c r="J95" s="450"/>
      <c r="K95" s="450"/>
    </row>
    <row r="96" customHeight="1" spans="1:2">
      <c r="A96" s="452" t="s">
        <v>187</v>
      </c>
      <c r="B96" s="449">
        <v>956.83</v>
      </c>
    </row>
    <row r="97" s="439" customFormat="1" customHeight="1" spans="1:11">
      <c r="A97" s="451" t="s">
        <v>188</v>
      </c>
      <c r="B97" s="449">
        <v>231.78</v>
      </c>
      <c r="C97" s="450"/>
      <c r="D97" s="450"/>
      <c r="E97" s="450"/>
      <c r="F97" s="450"/>
      <c r="G97" s="450"/>
      <c r="H97" s="450"/>
      <c r="I97" s="450"/>
      <c r="J97" s="450"/>
      <c r="K97" s="450"/>
    </row>
    <row r="98" customHeight="1" spans="1:2">
      <c r="A98" s="452" t="s">
        <v>189</v>
      </c>
      <c r="B98" s="449">
        <v>231.78</v>
      </c>
    </row>
    <row r="99" s="439" customFormat="1" customHeight="1" spans="1:11">
      <c r="A99" s="448" t="s">
        <v>190</v>
      </c>
      <c r="B99" s="449">
        <v>8.73</v>
      </c>
      <c r="C99" s="450"/>
      <c r="D99" s="450"/>
      <c r="E99" s="450"/>
      <c r="F99" s="450"/>
      <c r="G99" s="450"/>
      <c r="H99" s="450"/>
      <c r="I99" s="450"/>
      <c r="J99" s="450"/>
      <c r="K99" s="450"/>
    </row>
    <row r="100" s="439" customFormat="1" customHeight="1" spans="1:11">
      <c r="A100" s="451" t="s">
        <v>191</v>
      </c>
      <c r="B100" s="449">
        <v>0.23</v>
      </c>
      <c r="C100" s="450"/>
      <c r="D100" s="450"/>
      <c r="E100" s="450"/>
      <c r="F100" s="450"/>
      <c r="G100" s="450"/>
      <c r="H100" s="450"/>
      <c r="I100" s="450"/>
      <c r="J100" s="450"/>
      <c r="K100" s="450"/>
    </row>
    <row r="101" customHeight="1" spans="1:2">
      <c r="A101" s="452" t="s">
        <v>192</v>
      </c>
      <c r="B101" s="449">
        <v>0.23</v>
      </c>
    </row>
    <row r="102" customHeight="1" spans="1:2">
      <c r="A102" s="451" t="s">
        <v>193</v>
      </c>
      <c r="B102" s="449">
        <v>8.5</v>
      </c>
    </row>
    <row r="103" customHeight="1" spans="1:2">
      <c r="A103" s="452" t="s">
        <v>194</v>
      </c>
      <c r="B103" s="449">
        <v>8.5</v>
      </c>
    </row>
    <row r="104" ht="34.15" customHeight="1" spans="1:2">
      <c r="A104" s="454" t="s">
        <v>195</v>
      </c>
      <c r="B104" s="455"/>
    </row>
  </sheetData>
  <autoFilter ref="A4:B104">
    <extLst/>
  </autoFilter>
  <mergeCells count="4">
    <mergeCell ref="A1:B1"/>
    <mergeCell ref="A2:B2"/>
    <mergeCell ref="A3:B3"/>
    <mergeCell ref="A104:B104"/>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D69"/>
  <sheetViews>
    <sheetView showZeros="0" workbookViewId="0">
      <selection activeCell="A1" sqref="A1:D1"/>
    </sheetView>
  </sheetViews>
  <sheetFormatPr defaultColWidth="9" defaultRowHeight="14.25" outlineLevelCol="3"/>
  <cols>
    <col min="1" max="1" width="30.375" style="422" customWidth="1"/>
    <col min="2" max="2" width="13.125" style="422" customWidth="1"/>
    <col min="3" max="3" width="27.375" style="423" customWidth="1"/>
    <col min="4" max="4" width="13.25" style="423" customWidth="1"/>
    <col min="5" max="5" width="9" style="423" customWidth="1"/>
    <col min="6" max="6" width="31.875" style="423" customWidth="1"/>
    <col min="7" max="16384" width="9" style="423"/>
  </cols>
  <sheetData>
    <row r="1" ht="20.25" customHeight="1" spans="1:4">
      <c r="A1" s="149" t="s">
        <v>196</v>
      </c>
      <c r="B1" s="149"/>
      <c r="C1" s="149"/>
      <c r="D1" s="149"/>
    </row>
    <row r="2" ht="38.25" customHeight="1" spans="1:4">
      <c r="A2" s="150" t="s">
        <v>197</v>
      </c>
      <c r="B2" s="150"/>
      <c r="C2" s="150"/>
      <c r="D2" s="150"/>
    </row>
    <row r="3" ht="20.25" customHeight="1" spans="1:4">
      <c r="A3" s="424"/>
      <c r="B3" s="424"/>
      <c r="C3" s="425"/>
      <c r="D3" s="426" t="s">
        <v>2</v>
      </c>
    </row>
    <row r="4" ht="24" customHeight="1" spans="1:4">
      <c r="A4" s="239" t="s">
        <v>198</v>
      </c>
      <c r="B4" s="239" t="s">
        <v>4</v>
      </c>
      <c r="C4" s="239" t="s">
        <v>98</v>
      </c>
      <c r="D4" s="239" t="s">
        <v>4</v>
      </c>
    </row>
    <row r="5" ht="19.5" customHeight="1" spans="1:4">
      <c r="A5" s="427" t="s">
        <v>199</v>
      </c>
      <c r="B5" s="428">
        <v>8541.09</v>
      </c>
      <c r="C5" s="427" t="s">
        <v>200</v>
      </c>
      <c r="D5" s="429"/>
    </row>
    <row r="6" ht="19.5" customHeight="1" spans="1:4">
      <c r="A6" s="430" t="s">
        <v>201</v>
      </c>
      <c r="B6" s="428">
        <v>3762.14</v>
      </c>
      <c r="C6" s="430" t="s">
        <v>202</v>
      </c>
      <c r="D6" s="429"/>
    </row>
    <row r="7" ht="17.25" customHeight="1" spans="1:4">
      <c r="A7" s="431" t="s">
        <v>203</v>
      </c>
      <c r="B7" s="428">
        <v>1112</v>
      </c>
      <c r="C7" s="432"/>
      <c r="D7" s="432"/>
    </row>
    <row r="8" ht="17.25" customHeight="1" spans="1:4">
      <c r="A8" s="433" t="s">
        <v>204</v>
      </c>
      <c r="B8" s="428">
        <v>90.14</v>
      </c>
      <c r="C8" s="432"/>
      <c r="D8" s="432"/>
    </row>
    <row r="9" ht="17.25" customHeight="1" spans="1:4">
      <c r="A9" s="433" t="s">
        <v>205</v>
      </c>
      <c r="B9" s="428">
        <v>2560</v>
      </c>
      <c r="C9" s="434"/>
      <c r="D9" s="434"/>
    </row>
    <row r="10" ht="17.25" customHeight="1" spans="1:4">
      <c r="A10" s="430" t="s">
        <v>206</v>
      </c>
      <c r="B10" s="435">
        <v>4778.95</v>
      </c>
      <c r="C10" s="430" t="s">
        <v>207</v>
      </c>
      <c r="D10" s="436">
        <f>SUM(D11:D17)</f>
        <v>0</v>
      </c>
    </row>
    <row r="11" ht="17.25" customHeight="1" spans="1:4">
      <c r="A11" s="433" t="s">
        <v>208</v>
      </c>
      <c r="B11" s="428">
        <v>40.18</v>
      </c>
      <c r="C11" s="432"/>
      <c r="D11" s="432"/>
    </row>
    <row r="12" ht="17.25" customHeight="1" spans="1:4">
      <c r="A12" s="433" t="s">
        <v>209</v>
      </c>
      <c r="B12" s="428">
        <v>5</v>
      </c>
      <c r="C12" s="432"/>
      <c r="D12" s="432"/>
    </row>
    <row r="13" ht="17.25" customHeight="1" spans="1:4">
      <c r="A13" s="433" t="s">
        <v>210</v>
      </c>
      <c r="B13" s="428">
        <v>2484.02</v>
      </c>
      <c r="C13" s="432"/>
      <c r="D13" s="432"/>
    </row>
    <row r="14" ht="17.25" customHeight="1" spans="1:4">
      <c r="A14" s="433" t="s">
        <v>211</v>
      </c>
      <c r="B14" s="428">
        <v>95.04</v>
      </c>
      <c r="C14" s="432"/>
      <c r="D14" s="432"/>
    </row>
    <row r="15" ht="17.25" customHeight="1" spans="1:4">
      <c r="A15" s="433" t="s">
        <v>212</v>
      </c>
      <c r="B15" s="428">
        <v>0.05</v>
      </c>
      <c r="C15" s="432"/>
      <c r="D15" s="432"/>
    </row>
    <row r="16" ht="17.25" customHeight="1" spans="1:4">
      <c r="A16" s="433" t="s">
        <v>213</v>
      </c>
      <c r="B16" s="428">
        <v>248.68</v>
      </c>
      <c r="C16" s="432"/>
      <c r="D16" s="432"/>
    </row>
    <row r="17" ht="17.25" customHeight="1" spans="1:4">
      <c r="A17" s="433" t="s">
        <v>214</v>
      </c>
      <c r="B17" s="428">
        <v>769.61</v>
      </c>
      <c r="C17" s="432"/>
      <c r="D17" s="432"/>
    </row>
    <row r="18" ht="17.25" customHeight="1" spans="1:4">
      <c r="A18" s="433" t="s">
        <v>215</v>
      </c>
      <c r="B18" s="428">
        <v>169.99</v>
      </c>
      <c r="C18" s="432"/>
      <c r="D18" s="432"/>
    </row>
    <row r="19" ht="20.1" customHeight="1" spans="1:4">
      <c r="A19" s="433" t="s">
        <v>216</v>
      </c>
      <c r="B19" s="428">
        <v>956.83</v>
      </c>
      <c r="C19" s="432"/>
      <c r="D19" s="432"/>
    </row>
    <row r="20" ht="20.1" customHeight="1" spans="1:4">
      <c r="A20" s="433" t="s">
        <v>217</v>
      </c>
      <c r="B20" s="428">
        <v>9.55</v>
      </c>
      <c r="C20" s="432"/>
      <c r="D20" s="432"/>
    </row>
    <row r="21" ht="20.1" customHeight="1" spans="1:4">
      <c r="A21" s="437" t="s">
        <v>218</v>
      </c>
      <c r="B21" s="437"/>
      <c r="C21" s="437"/>
      <c r="D21" s="437"/>
    </row>
    <row r="22" ht="20.1" customHeight="1" spans="3:4">
      <c r="C22" s="438"/>
      <c r="D22" s="438"/>
    </row>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sheetData>
  <mergeCells count="3">
    <mergeCell ref="A1:D1"/>
    <mergeCell ref="A2:D2"/>
    <mergeCell ref="A21:D21"/>
  </mergeCells>
  <printOptions horizontalCentered="1"/>
  <pageMargins left="0.354330708661417" right="0.354330708661417" top="0.511811023622047" bottom="0.551181102362205" header="0.31496062992126" footer="0.31496062992126"/>
  <pageSetup paperSize="9"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30"/>
  <sheetViews>
    <sheetView zoomScale="110" zoomScaleNormal="110" workbookViewId="0">
      <selection activeCell="A1" sqref="A1:C1"/>
    </sheetView>
  </sheetViews>
  <sheetFormatPr defaultColWidth="9" defaultRowHeight="13.5" outlineLevelCol="2"/>
  <cols>
    <col min="1" max="1" width="33.5" style="197" customWidth="1"/>
    <col min="2" max="3" width="15.5" style="197" customWidth="1"/>
    <col min="4" max="16384" width="9" style="197"/>
  </cols>
  <sheetData>
    <row r="1" ht="18" spans="1:3">
      <c r="A1" s="40" t="s">
        <v>219</v>
      </c>
      <c r="B1" s="40"/>
      <c r="C1" s="40"/>
    </row>
    <row r="2" ht="25.5" customHeight="1" spans="1:3">
      <c r="A2" s="200" t="s">
        <v>220</v>
      </c>
      <c r="B2" s="200"/>
      <c r="C2" s="200"/>
    </row>
    <row r="3" ht="20.25" customHeight="1" spans="1:3">
      <c r="A3" s="201"/>
      <c r="B3" s="201"/>
      <c r="C3" s="201"/>
    </row>
    <row r="4" ht="14.25" customHeight="1" spans="1:3">
      <c r="A4" s="202"/>
      <c r="B4" s="202"/>
      <c r="C4" s="405" t="s">
        <v>2</v>
      </c>
    </row>
    <row r="5" ht="32.25" customHeight="1" spans="1:3">
      <c r="A5" s="416" t="s">
        <v>221</v>
      </c>
      <c r="B5" s="417" t="s">
        <v>222</v>
      </c>
      <c r="C5" s="418" t="s">
        <v>4</v>
      </c>
    </row>
    <row r="6" s="196" customFormat="1" ht="14.25" customHeight="1" spans="1:3">
      <c r="A6" s="419" t="s">
        <v>223</v>
      </c>
      <c r="B6" s="420"/>
      <c r="C6" s="420"/>
    </row>
    <row r="7" s="196" customFormat="1" ht="14.25" customHeight="1" spans="1:3">
      <c r="A7" s="210"/>
      <c r="B7" s="421"/>
      <c r="C7" s="421"/>
    </row>
    <row r="8" s="196" customFormat="1" ht="14.25" customHeight="1" spans="1:3">
      <c r="A8" s="210"/>
      <c r="B8" s="421"/>
      <c r="C8" s="421"/>
    </row>
    <row r="9" s="196" customFormat="1" ht="14.25" customHeight="1" spans="1:3">
      <c r="A9" s="210"/>
      <c r="B9" s="421"/>
      <c r="C9" s="421"/>
    </row>
    <row r="10" ht="14.25" customHeight="1" spans="1:3">
      <c r="A10" s="210"/>
      <c r="B10" s="421"/>
      <c r="C10" s="421"/>
    </row>
    <row r="11" s="196" customFormat="1" ht="14.25" customHeight="1" spans="1:3">
      <c r="A11" s="210"/>
      <c r="B11" s="421"/>
      <c r="C11" s="421"/>
    </row>
    <row r="12" ht="14.25" customHeight="1" spans="1:3">
      <c r="A12" s="210"/>
      <c r="B12" s="421"/>
      <c r="C12" s="421"/>
    </row>
    <row r="13" ht="14.25" customHeight="1" spans="1:3">
      <c r="A13" s="210"/>
      <c r="B13" s="421"/>
      <c r="C13" s="421"/>
    </row>
    <row r="14" ht="14.25" customHeight="1" spans="1:3">
      <c r="A14" s="210"/>
      <c r="B14" s="421"/>
      <c r="C14" s="421"/>
    </row>
    <row r="15" ht="14.25" customHeight="1" spans="1:3">
      <c r="A15" s="210"/>
      <c r="B15" s="421"/>
      <c r="C15" s="421"/>
    </row>
    <row r="16" ht="14.25" customHeight="1" spans="1:3">
      <c r="A16" s="210"/>
      <c r="B16" s="421"/>
      <c r="C16" s="421"/>
    </row>
    <row r="17" ht="14.25" customHeight="1" spans="1:3">
      <c r="A17" s="210"/>
      <c r="B17" s="421"/>
      <c r="C17" s="421"/>
    </row>
    <row r="18" ht="14.25" customHeight="1" spans="1:3">
      <c r="A18" s="210"/>
      <c r="B18" s="421"/>
      <c r="C18" s="421"/>
    </row>
    <row r="19" s="196" customFormat="1" ht="14.25" customHeight="1" spans="1:3">
      <c r="A19" s="210"/>
      <c r="B19" s="421"/>
      <c r="C19" s="421"/>
    </row>
    <row r="20" s="196" customFormat="1" ht="14.25" customHeight="1" spans="1:3">
      <c r="A20" s="210"/>
      <c r="B20" s="421"/>
      <c r="C20" s="421"/>
    </row>
    <row r="21" s="196" customFormat="1" ht="14.25" customHeight="1" spans="1:3">
      <c r="A21" s="210"/>
      <c r="B21" s="421"/>
      <c r="C21" s="421"/>
    </row>
    <row r="22" s="196" customFormat="1" ht="14.25" customHeight="1" spans="1:3">
      <c r="A22" s="210"/>
      <c r="B22" s="421"/>
      <c r="C22" s="421"/>
    </row>
    <row r="23" s="196" customFormat="1" ht="14.25" customHeight="1" spans="1:3">
      <c r="A23" s="210"/>
      <c r="B23" s="421"/>
      <c r="C23" s="421"/>
    </row>
    <row r="24" s="196" customFormat="1" ht="14.25" customHeight="1" spans="1:3">
      <c r="A24" s="210"/>
      <c r="B24" s="421"/>
      <c r="C24" s="421"/>
    </row>
    <row r="25" s="196" customFormat="1" ht="14.25" customHeight="1" spans="1:3">
      <c r="A25" s="210"/>
      <c r="B25" s="421"/>
      <c r="C25" s="421"/>
    </row>
    <row r="26" s="196" customFormat="1" ht="14.25" customHeight="1" spans="1:3">
      <c r="A26" s="210"/>
      <c r="B26" s="421"/>
      <c r="C26" s="421"/>
    </row>
    <row r="27" s="196" customFormat="1" ht="14.25" customHeight="1" spans="1:3">
      <c r="A27" s="210"/>
      <c r="B27" s="421"/>
      <c r="C27" s="421"/>
    </row>
    <row r="28" s="196" customFormat="1" ht="14.25" customHeight="1" spans="1:3">
      <c r="A28" s="210"/>
      <c r="B28" s="421"/>
      <c r="C28" s="421"/>
    </row>
    <row r="29" s="196" customFormat="1" ht="14.25" customHeight="1" spans="1:3">
      <c r="A29" s="210"/>
      <c r="B29" s="421"/>
      <c r="C29" s="421"/>
    </row>
    <row r="30" spans="1:3">
      <c r="A30" s="212"/>
      <c r="B30" s="421"/>
      <c r="C30" s="421"/>
    </row>
  </sheetData>
  <mergeCells count="3">
    <mergeCell ref="A1:C1"/>
    <mergeCell ref="A2:C2"/>
    <mergeCell ref="A3:C3"/>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D40"/>
  <sheetViews>
    <sheetView showZeros="0" workbookViewId="0">
      <selection activeCell="C16" sqref="C16"/>
    </sheetView>
  </sheetViews>
  <sheetFormatPr defaultColWidth="10" defaultRowHeight="13.5" outlineLevelCol="3"/>
  <cols>
    <col min="1" max="1" width="43.5" style="401" customWidth="1"/>
    <col min="2" max="3" width="20.125" style="402" customWidth="1"/>
    <col min="4" max="16384" width="10" style="402"/>
  </cols>
  <sheetData>
    <row r="1" ht="18.75" spans="1:3">
      <c r="A1" s="403" t="s">
        <v>224</v>
      </c>
      <c r="B1" s="403"/>
      <c r="C1" s="403"/>
    </row>
    <row r="2" ht="24" spans="1:3">
      <c r="A2" s="200" t="s">
        <v>220</v>
      </c>
      <c r="B2" s="200"/>
      <c r="C2" s="200"/>
    </row>
    <row r="3" spans="1:3">
      <c r="A3" s="201" t="s">
        <v>225</v>
      </c>
      <c r="B3" s="201"/>
      <c r="C3" s="201"/>
    </row>
    <row r="4" ht="20.25" customHeight="1" spans="1:3">
      <c r="A4" s="404"/>
      <c r="B4" s="405"/>
      <c r="C4" s="405" t="s">
        <v>2</v>
      </c>
    </row>
    <row r="5" ht="24" customHeight="1" spans="1:3">
      <c r="A5" s="406"/>
      <c r="B5" s="407" t="s">
        <v>222</v>
      </c>
      <c r="C5" s="407" t="s">
        <v>4</v>
      </c>
    </row>
    <row r="6" ht="24" customHeight="1" spans="1:3">
      <c r="A6" s="408" t="s">
        <v>223</v>
      </c>
      <c r="B6" s="409"/>
      <c r="C6" s="409"/>
    </row>
    <row r="7" ht="20.1" customHeight="1" spans="1:3">
      <c r="A7" s="410" t="s">
        <v>226</v>
      </c>
      <c r="B7" s="409"/>
      <c r="C7" s="409"/>
    </row>
    <row r="8" ht="20.1" customHeight="1" spans="1:3">
      <c r="A8" s="411"/>
      <c r="B8" s="412"/>
      <c r="C8" s="412"/>
    </row>
    <row r="9" ht="20.1" customHeight="1" spans="1:3">
      <c r="A9" s="411"/>
      <c r="B9" s="412"/>
      <c r="C9" s="412"/>
    </row>
    <row r="10" ht="20.1" customHeight="1" spans="1:3">
      <c r="A10" s="411"/>
      <c r="B10" s="412"/>
      <c r="C10" s="412"/>
    </row>
    <row r="11" ht="20.1" customHeight="1" spans="1:3">
      <c r="A11" s="410" t="s">
        <v>227</v>
      </c>
      <c r="B11" s="409"/>
      <c r="C11" s="409"/>
    </row>
    <row r="12" ht="20.1" customHeight="1" spans="1:3">
      <c r="A12" s="413"/>
      <c r="B12" s="412"/>
      <c r="C12" s="412"/>
    </row>
    <row r="13" ht="20.1" customHeight="1" spans="1:3">
      <c r="A13" s="413"/>
      <c r="B13" s="412"/>
      <c r="C13" s="412"/>
    </row>
    <row r="14" ht="20.1" customHeight="1" spans="1:3">
      <c r="A14" s="413"/>
      <c r="B14" s="412"/>
      <c r="C14" s="412"/>
    </row>
    <row r="15" ht="20.1" customHeight="1" spans="1:3">
      <c r="A15" s="413"/>
      <c r="B15" s="412"/>
      <c r="C15" s="412"/>
    </row>
    <row r="16" ht="18.75" customHeight="1" spans="1:3">
      <c r="A16" s="413"/>
      <c r="B16" s="412"/>
      <c r="C16" s="412"/>
    </row>
    <row r="17" ht="20.1" customHeight="1" spans="1:3">
      <c r="A17" s="413"/>
      <c r="B17" s="412"/>
      <c r="C17" s="412"/>
    </row>
    <row r="18" ht="20.1" customHeight="1" spans="1:3">
      <c r="A18" s="413"/>
      <c r="B18" s="412"/>
      <c r="C18" s="412"/>
    </row>
    <row r="19" ht="20.1" customHeight="1" spans="1:3">
      <c r="A19" s="413"/>
      <c r="B19" s="412"/>
      <c r="C19" s="412"/>
    </row>
    <row r="20" ht="20.1" customHeight="1" spans="1:3">
      <c r="A20" s="413"/>
      <c r="B20" s="412"/>
      <c r="C20" s="412"/>
    </row>
    <row r="21" ht="20.1" customHeight="1" spans="1:3">
      <c r="A21" s="413"/>
      <c r="B21" s="412"/>
      <c r="C21" s="412"/>
    </row>
    <row r="22" ht="20.1" customHeight="1" spans="1:3">
      <c r="A22" s="413"/>
      <c r="B22" s="412"/>
      <c r="C22" s="412"/>
    </row>
    <row r="23" ht="21.6" customHeight="1" spans="1:3">
      <c r="A23" s="413"/>
      <c r="B23" s="412"/>
      <c r="C23" s="412"/>
    </row>
    <row r="24" ht="20.1" customHeight="1" spans="1:3">
      <c r="A24" s="413"/>
      <c r="B24" s="412"/>
      <c r="C24" s="412"/>
    </row>
    <row r="25" ht="20.1" customHeight="1" spans="1:3">
      <c r="A25" s="413"/>
      <c r="B25" s="412"/>
      <c r="C25" s="412"/>
    </row>
    <row r="26" ht="20.1" customHeight="1" spans="1:3">
      <c r="A26" s="413"/>
      <c r="B26" s="412"/>
      <c r="C26" s="412"/>
    </row>
    <row r="27" ht="20.1" customHeight="1" spans="1:3">
      <c r="A27" s="413"/>
      <c r="B27" s="412"/>
      <c r="C27" s="412"/>
    </row>
    <row r="28" ht="20.1" customHeight="1" spans="1:4">
      <c r="A28" s="413"/>
      <c r="B28" s="412"/>
      <c r="C28" s="412"/>
      <c r="D28" s="414"/>
    </row>
    <row r="29" ht="20.1" customHeight="1" spans="1:3">
      <c r="A29" s="413"/>
      <c r="B29" s="412"/>
      <c r="C29" s="412"/>
    </row>
    <row r="30" ht="20.1" customHeight="1" spans="1:3">
      <c r="A30" s="413"/>
      <c r="B30" s="412"/>
      <c r="C30" s="412"/>
    </row>
    <row r="31" ht="20.1" customHeight="1" spans="1:3">
      <c r="A31" s="413"/>
      <c r="B31" s="412"/>
      <c r="C31" s="412"/>
    </row>
    <row r="32" ht="20.1" customHeight="1" spans="1:3">
      <c r="A32" s="413"/>
      <c r="B32" s="415"/>
      <c r="C32" s="412"/>
    </row>
    <row r="33" ht="20.1" customHeight="1" spans="1:3">
      <c r="A33" s="413"/>
      <c r="B33" s="415"/>
      <c r="C33" s="412"/>
    </row>
    <row r="34" ht="20.1" customHeight="1" spans="1:3">
      <c r="A34" s="413"/>
      <c r="B34" s="415"/>
      <c r="C34" s="412"/>
    </row>
    <row r="35" ht="20.1" customHeight="1" spans="1:3">
      <c r="A35" s="413"/>
      <c r="B35" s="415"/>
      <c r="C35" s="412"/>
    </row>
    <row r="36" ht="20.1" customHeight="1" spans="1:3">
      <c r="A36" s="413"/>
      <c r="B36" s="415"/>
      <c r="C36" s="412"/>
    </row>
    <row r="37" ht="20.1" customHeight="1" spans="1:3">
      <c r="A37" s="413"/>
      <c r="B37" s="415"/>
      <c r="C37" s="412"/>
    </row>
    <row r="38" ht="20.1" customHeight="1" spans="1:3">
      <c r="A38" s="413"/>
      <c r="B38" s="415"/>
      <c r="C38" s="412"/>
    </row>
    <row r="39" ht="20.1" customHeight="1" spans="1:3">
      <c r="A39" s="413"/>
      <c r="B39" s="415"/>
      <c r="C39" s="412"/>
    </row>
    <row r="40" ht="20.1" customHeight="1" spans="1:3">
      <c r="A40" s="413"/>
      <c r="B40" s="415"/>
      <c r="C40" s="412"/>
    </row>
  </sheetData>
  <mergeCells count="3">
    <mergeCell ref="A1:C1"/>
    <mergeCell ref="A2:C2"/>
    <mergeCell ref="A3:C3"/>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L58"/>
  <sheetViews>
    <sheetView showZeros="0" workbookViewId="0">
      <pane xSplit="1" ySplit="4" topLeftCell="C5" activePane="bottomRight" state="frozen"/>
      <selection/>
      <selection pane="topRight"/>
      <selection pane="bottomLeft"/>
      <selection pane="bottomRight" activeCell="A4" sqref="A4"/>
    </sheetView>
  </sheetViews>
  <sheetFormatPr defaultColWidth="9" defaultRowHeight="14.25"/>
  <cols>
    <col min="1" max="1" width="35.875" style="369" customWidth="1"/>
    <col min="2" max="4" width="11.125" style="370" customWidth="1"/>
    <col min="5" max="5" width="11.625" style="370" customWidth="1"/>
    <col min="6" max="6" width="12.375" style="370" customWidth="1"/>
    <col min="7" max="7" width="35.125" style="369" customWidth="1"/>
    <col min="8" max="8" width="9.375" style="370" customWidth="1"/>
    <col min="9" max="10" width="10.25" style="370" customWidth="1"/>
    <col min="11" max="11" width="9.625" style="370" customWidth="1"/>
    <col min="12" max="12" width="13.875" style="370" customWidth="1"/>
    <col min="13" max="16384" width="9" style="370"/>
  </cols>
  <sheetData>
    <row r="1" ht="15.75" customHeight="1" spans="1:12">
      <c r="A1" s="371" t="s">
        <v>228</v>
      </c>
      <c r="B1" s="371"/>
      <c r="C1" s="371"/>
      <c r="D1" s="371"/>
      <c r="E1" s="371"/>
      <c r="F1" s="371"/>
      <c r="G1" s="371"/>
      <c r="H1" s="372"/>
      <c r="I1" s="372"/>
      <c r="J1" s="372"/>
      <c r="K1" s="372"/>
      <c r="L1" s="372"/>
    </row>
    <row r="2" ht="25.5" customHeight="1" spans="1:12">
      <c r="A2" s="373" t="s">
        <v>229</v>
      </c>
      <c r="B2" s="373"/>
      <c r="C2" s="373"/>
      <c r="D2" s="373"/>
      <c r="E2" s="373"/>
      <c r="F2" s="373"/>
      <c r="G2" s="373"/>
      <c r="H2" s="373"/>
      <c r="I2" s="373"/>
      <c r="J2" s="373"/>
      <c r="K2" s="373"/>
      <c r="L2" s="373"/>
    </row>
    <row r="3" ht="16" customHeight="1" spans="1:12">
      <c r="A3" s="374" t="s">
        <v>230</v>
      </c>
      <c r="B3" s="374"/>
      <c r="C3" s="374"/>
      <c r="D3" s="374"/>
      <c r="E3" s="374"/>
      <c r="F3" s="374"/>
      <c r="G3" s="374"/>
      <c r="H3" s="375"/>
      <c r="I3" s="375"/>
      <c r="J3" s="375"/>
      <c r="K3" s="375"/>
      <c r="L3" s="400" t="s">
        <v>2</v>
      </c>
    </row>
    <row r="4" ht="57" customHeight="1" spans="1:12">
      <c r="A4" s="376" t="s">
        <v>3</v>
      </c>
      <c r="B4" s="377" t="s">
        <v>47</v>
      </c>
      <c r="C4" s="377" t="s">
        <v>48</v>
      </c>
      <c r="D4" s="377" t="s">
        <v>4</v>
      </c>
      <c r="E4" s="377" t="s">
        <v>49</v>
      </c>
      <c r="F4" s="377" t="s">
        <v>50</v>
      </c>
      <c r="G4" s="376" t="s">
        <v>51</v>
      </c>
      <c r="H4" s="377" t="s">
        <v>47</v>
      </c>
      <c r="I4" s="377" t="s">
        <v>48</v>
      </c>
      <c r="J4" s="377" t="s">
        <v>4</v>
      </c>
      <c r="K4" s="377" t="s">
        <v>49</v>
      </c>
      <c r="L4" s="377" t="s">
        <v>50</v>
      </c>
    </row>
    <row r="5" ht="20.1" customHeight="1" spans="1:12">
      <c r="A5" s="378" t="s">
        <v>52</v>
      </c>
      <c r="B5" s="379">
        <f>B6+B20</f>
        <v>603.6</v>
      </c>
      <c r="C5" s="380">
        <f t="shared" ref="C5:D5" si="0">C6+C20</f>
        <v>4972.03</v>
      </c>
      <c r="D5" s="380">
        <f t="shared" si="0"/>
        <v>4972.03</v>
      </c>
      <c r="E5" s="380">
        <f>D5/C5*100</f>
        <v>100</v>
      </c>
      <c r="F5" s="380">
        <f>(D5-605.93)/605.93*100</f>
        <v>720.561781063819</v>
      </c>
      <c r="G5" s="378" t="s">
        <v>52</v>
      </c>
      <c r="H5" s="380">
        <f>H6+H20</f>
        <v>603.6</v>
      </c>
      <c r="I5" s="380">
        <f t="shared" ref="I5:J5" si="1">I6+I20</f>
        <v>4972.03</v>
      </c>
      <c r="J5" s="380">
        <f t="shared" si="1"/>
        <v>4972.03</v>
      </c>
      <c r="K5" s="380">
        <f>J5/I5*100</f>
        <v>100</v>
      </c>
      <c r="L5" s="380">
        <f>(J5-605.93)/605.93*100</f>
        <v>720.561781063819</v>
      </c>
    </row>
    <row r="6" ht="20.1" customHeight="1" spans="1:12">
      <c r="A6" s="381" t="s">
        <v>53</v>
      </c>
      <c r="B6" s="379"/>
      <c r="C6" s="380"/>
      <c r="D6" s="380"/>
      <c r="E6" s="380"/>
      <c r="F6" s="380"/>
      <c r="G6" s="381" t="s">
        <v>54</v>
      </c>
      <c r="H6" s="380">
        <v>603.6</v>
      </c>
      <c r="I6" s="380">
        <v>4972.03</v>
      </c>
      <c r="J6" s="380">
        <v>2335.11</v>
      </c>
      <c r="K6" s="380">
        <f t="shared" ref="K6:K9" si="2">J6/I6*100</f>
        <v>46.9649217723948</v>
      </c>
      <c r="L6" s="380">
        <f>(J6-2.33)/2.33*100</f>
        <v>100119.313304721</v>
      </c>
    </row>
    <row r="7" ht="20.1" customHeight="1" spans="1:12">
      <c r="A7" s="382" t="s">
        <v>231</v>
      </c>
      <c r="B7" s="383"/>
      <c r="C7" s="380"/>
      <c r="D7" s="380"/>
      <c r="E7" s="380"/>
      <c r="F7" s="380"/>
      <c r="G7" s="382" t="s">
        <v>232</v>
      </c>
      <c r="H7" s="380"/>
      <c r="I7" s="380"/>
      <c r="J7" s="380"/>
      <c r="K7" s="380"/>
      <c r="L7" s="380"/>
    </row>
    <row r="8" ht="20.1" customHeight="1" spans="1:12">
      <c r="A8" s="382" t="s">
        <v>233</v>
      </c>
      <c r="B8" s="383"/>
      <c r="C8" s="380"/>
      <c r="D8" s="380"/>
      <c r="E8" s="380"/>
      <c r="F8" s="380"/>
      <c r="G8" s="382" t="s">
        <v>234</v>
      </c>
      <c r="H8" s="380"/>
      <c r="I8" s="380"/>
      <c r="J8" s="380"/>
      <c r="K8" s="380"/>
      <c r="L8" s="380"/>
    </row>
    <row r="9" ht="20.1" customHeight="1" spans="1:12">
      <c r="A9" s="382" t="s">
        <v>235</v>
      </c>
      <c r="B9" s="383"/>
      <c r="C9" s="380"/>
      <c r="D9" s="380"/>
      <c r="E9" s="380"/>
      <c r="F9" s="380"/>
      <c r="G9" s="382" t="s">
        <v>236</v>
      </c>
      <c r="H9" s="380">
        <v>603.6</v>
      </c>
      <c r="I9" s="380">
        <v>4972.03</v>
      </c>
      <c r="J9" s="380">
        <v>2335.11</v>
      </c>
      <c r="K9" s="380">
        <f t="shared" si="2"/>
        <v>46.9649217723948</v>
      </c>
      <c r="L9" s="380">
        <f>(J9-2.33)/2.33*100</f>
        <v>100119.313304721</v>
      </c>
    </row>
    <row r="10" ht="20.1" customHeight="1" spans="1:12">
      <c r="A10" s="382" t="s">
        <v>237</v>
      </c>
      <c r="B10" s="383"/>
      <c r="C10" s="380"/>
      <c r="D10" s="380"/>
      <c r="E10" s="380"/>
      <c r="F10" s="380"/>
      <c r="G10" s="382" t="s">
        <v>238</v>
      </c>
      <c r="H10" s="380"/>
      <c r="I10" s="380"/>
      <c r="J10" s="380"/>
      <c r="K10" s="380"/>
      <c r="L10" s="380"/>
    </row>
    <row r="11" ht="20.1" customHeight="1" spans="1:12">
      <c r="A11" s="382" t="s">
        <v>239</v>
      </c>
      <c r="B11" s="384"/>
      <c r="C11" s="380"/>
      <c r="D11" s="380"/>
      <c r="E11" s="380"/>
      <c r="F11" s="380"/>
      <c r="G11" s="382" t="s">
        <v>240</v>
      </c>
      <c r="H11" s="385"/>
      <c r="I11" s="380"/>
      <c r="J11" s="380"/>
      <c r="K11" s="380"/>
      <c r="L11" s="380"/>
    </row>
    <row r="12" ht="20.1" customHeight="1" spans="1:12">
      <c r="A12" s="382" t="s">
        <v>241</v>
      </c>
      <c r="B12" s="384"/>
      <c r="C12" s="380"/>
      <c r="D12" s="380"/>
      <c r="E12" s="380"/>
      <c r="F12" s="380"/>
      <c r="G12" s="382" t="s">
        <v>242</v>
      </c>
      <c r="H12" s="385"/>
      <c r="I12" s="380"/>
      <c r="J12" s="380"/>
      <c r="K12" s="380"/>
      <c r="L12" s="380"/>
    </row>
    <row r="13" ht="20.1" customHeight="1" spans="1:12">
      <c r="A13" s="382" t="s">
        <v>243</v>
      </c>
      <c r="B13" s="384"/>
      <c r="C13" s="380"/>
      <c r="D13" s="380"/>
      <c r="E13" s="380"/>
      <c r="F13" s="380"/>
      <c r="G13" s="382" t="s">
        <v>244</v>
      </c>
      <c r="H13" s="385"/>
      <c r="I13" s="380"/>
      <c r="J13" s="380"/>
      <c r="K13" s="380"/>
      <c r="L13" s="380"/>
    </row>
    <row r="14" ht="20.1" customHeight="1" spans="1:12">
      <c r="A14" s="382" t="s">
        <v>245</v>
      </c>
      <c r="B14" s="384"/>
      <c r="C14" s="380"/>
      <c r="D14" s="380"/>
      <c r="E14" s="380"/>
      <c r="F14" s="380"/>
      <c r="G14" s="382" t="s">
        <v>246</v>
      </c>
      <c r="H14" s="385"/>
      <c r="I14" s="380"/>
      <c r="J14" s="380"/>
      <c r="K14" s="380"/>
      <c r="L14" s="380"/>
    </row>
    <row r="15" ht="20.1" customHeight="1" spans="1:12">
      <c r="A15" s="382" t="s">
        <v>247</v>
      </c>
      <c r="B15" s="384"/>
      <c r="C15" s="380"/>
      <c r="D15" s="380"/>
      <c r="E15" s="380"/>
      <c r="F15" s="380"/>
      <c r="G15" s="382"/>
      <c r="H15" s="385"/>
      <c r="I15" s="380"/>
      <c r="J15" s="380"/>
      <c r="K15" s="380"/>
      <c r="L15" s="380"/>
    </row>
    <row r="16" ht="20.1" customHeight="1" spans="1:12">
      <c r="A16" s="382" t="s">
        <v>248</v>
      </c>
      <c r="B16" s="384"/>
      <c r="C16" s="380"/>
      <c r="D16" s="380"/>
      <c r="E16" s="380"/>
      <c r="F16" s="380"/>
      <c r="G16" s="382"/>
      <c r="H16" s="385"/>
      <c r="I16" s="380"/>
      <c r="J16" s="380"/>
      <c r="K16" s="380"/>
      <c r="L16" s="380"/>
    </row>
    <row r="17" ht="20.1" customHeight="1" spans="1:12">
      <c r="A17" s="386" t="s">
        <v>249</v>
      </c>
      <c r="B17" s="384"/>
      <c r="C17" s="380"/>
      <c r="D17" s="380"/>
      <c r="E17" s="380"/>
      <c r="F17" s="380"/>
      <c r="G17" s="382"/>
      <c r="H17" s="385"/>
      <c r="I17" s="380"/>
      <c r="J17" s="380"/>
      <c r="K17" s="380"/>
      <c r="L17" s="380"/>
    </row>
    <row r="18" ht="28" customHeight="1" spans="1:12">
      <c r="A18" s="386" t="s">
        <v>250</v>
      </c>
      <c r="B18" s="384"/>
      <c r="C18" s="380"/>
      <c r="D18" s="380"/>
      <c r="E18" s="380"/>
      <c r="F18" s="380"/>
      <c r="G18" s="382"/>
      <c r="H18" s="385"/>
      <c r="I18" s="380"/>
      <c r="J18" s="380"/>
      <c r="K18" s="380"/>
      <c r="L18" s="380"/>
    </row>
    <row r="19" ht="20.1" customHeight="1" spans="1:12">
      <c r="A19" s="386" t="s">
        <v>251</v>
      </c>
      <c r="B19" s="387"/>
      <c r="C19" s="380"/>
      <c r="D19" s="380"/>
      <c r="E19" s="380"/>
      <c r="F19" s="380"/>
      <c r="G19" s="382"/>
      <c r="H19" s="380"/>
      <c r="I19" s="380"/>
      <c r="J19" s="380"/>
      <c r="K19" s="380"/>
      <c r="L19" s="380"/>
    </row>
    <row r="20" ht="20.1" customHeight="1" spans="1:12">
      <c r="A20" s="381" t="s">
        <v>87</v>
      </c>
      <c r="B20" s="379">
        <v>603.6</v>
      </c>
      <c r="C20" s="380">
        <v>4972.03</v>
      </c>
      <c r="D20" s="380">
        <v>4972.03</v>
      </c>
      <c r="E20" s="380">
        <f t="shared" ref="E20:E26" si="3">D20/C20*100</f>
        <v>100</v>
      </c>
      <c r="F20" s="380">
        <f>(D20-605.93)/605.93*100</f>
        <v>720.561781063819</v>
      </c>
      <c r="G20" s="381" t="s">
        <v>88</v>
      </c>
      <c r="H20" s="380"/>
      <c r="I20" s="380"/>
      <c r="J20" s="380">
        <v>2636.92</v>
      </c>
      <c r="K20" s="380"/>
      <c r="L20" s="380">
        <f>(J20-603.6)/603.6*100</f>
        <v>336.865473823724</v>
      </c>
    </row>
    <row r="21" ht="20.1" customHeight="1" spans="1:12">
      <c r="A21" s="386" t="s">
        <v>89</v>
      </c>
      <c r="B21" s="388"/>
      <c r="C21" s="389">
        <v>4368.43</v>
      </c>
      <c r="D21" s="389">
        <v>4368.43</v>
      </c>
      <c r="E21" s="380">
        <f t="shared" si="3"/>
        <v>100</v>
      </c>
      <c r="F21" s="380">
        <f>(D21-605.93)/605.93*100</f>
        <v>620.946313930652</v>
      </c>
      <c r="G21" s="171" t="s">
        <v>90</v>
      </c>
      <c r="H21" s="390"/>
      <c r="I21" s="389"/>
      <c r="J21" s="389"/>
      <c r="K21" s="380"/>
      <c r="L21" s="380"/>
    </row>
    <row r="22" ht="20.1" customHeight="1" spans="1:12">
      <c r="A22" s="386" t="s">
        <v>252</v>
      </c>
      <c r="B22" s="391"/>
      <c r="C22" s="389"/>
      <c r="D22" s="389"/>
      <c r="E22" s="380"/>
      <c r="F22" s="380"/>
      <c r="G22" s="171" t="s">
        <v>253</v>
      </c>
      <c r="H22" s="390"/>
      <c r="I22" s="389"/>
      <c r="J22" s="389"/>
      <c r="K22" s="380"/>
      <c r="L22" s="380"/>
    </row>
    <row r="23" ht="20.1" customHeight="1" spans="1:12">
      <c r="A23" s="392" t="s">
        <v>254</v>
      </c>
      <c r="B23" s="391"/>
      <c r="C23" s="389"/>
      <c r="D23" s="389"/>
      <c r="E23" s="380"/>
      <c r="F23" s="380"/>
      <c r="G23" s="386" t="s">
        <v>255</v>
      </c>
      <c r="H23" s="389"/>
      <c r="I23" s="389"/>
      <c r="J23" s="389"/>
      <c r="K23" s="380"/>
      <c r="L23" s="380"/>
    </row>
    <row r="24" ht="20.1" customHeight="1" spans="1:12">
      <c r="A24" s="393" t="s">
        <v>256</v>
      </c>
      <c r="B24" s="391"/>
      <c r="C24" s="389"/>
      <c r="D24" s="389"/>
      <c r="E24" s="380"/>
      <c r="F24" s="380"/>
      <c r="G24" s="392" t="s">
        <v>257</v>
      </c>
      <c r="H24" s="389"/>
      <c r="I24" s="389"/>
      <c r="J24" s="389"/>
      <c r="K24" s="380"/>
      <c r="L24" s="380"/>
    </row>
    <row r="25" ht="20.1" customHeight="1" spans="1:12">
      <c r="A25" s="393" t="s">
        <v>258</v>
      </c>
      <c r="B25" s="388"/>
      <c r="C25" s="389"/>
      <c r="D25" s="389"/>
      <c r="E25" s="380"/>
      <c r="F25" s="380"/>
      <c r="G25" s="393" t="s">
        <v>259</v>
      </c>
      <c r="H25" s="389"/>
      <c r="I25" s="389"/>
      <c r="J25" s="389"/>
      <c r="K25" s="380"/>
      <c r="L25" s="380"/>
    </row>
    <row r="26" ht="20.1" customHeight="1" spans="1:12">
      <c r="A26" s="386" t="s">
        <v>260</v>
      </c>
      <c r="B26" s="391">
        <v>603.6</v>
      </c>
      <c r="C26" s="389">
        <v>603.6</v>
      </c>
      <c r="D26" s="389">
        <v>603.6</v>
      </c>
      <c r="E26" s="380">
        <f t="shared" si="3"/>
        <v>100</v>
      </c>
      <c r="F26" s="380"/>
      <c r="G26" s="392" t="s">
        <v>261</v>
      </c>
      <c r="H26" s="390"/>
      <c r="I26" s="380"/>
      <c r="J26" s="389"/>
      <c r="K26" s="380"/>
      <c r="L26" s="380"/>
    </row>
    <row r="27" ht="20.1" customHeight="1" spans="1:12">
      <c r="A27" s="394"/>
      <c r="B27" s="394"/>
      <c r="C27" s="395"/>
      <c r="D27" s="395"/>
      <c r="E27" s="380"/>
      <c r="F27" s="396"/>
      <c r="G27" s="393" t="s">
        <v>262</v>
      </c>
      <c r="H27" s="389"/>
      <c r="I27" s="380"/>
      <c r="J27" s="389"/>
      <c r="K27" s="380"/>
      <c r="L27" s="380"/>
    </row>
    <row r="28" ht="20.1" customHeight="1" spans="1:12">
      <c r="A28" s="397"/>
      <c r="B28" s="391"/>
      <c r="C28" s="389"/>
      <c r="D28" s="389"/>
      <c r="E28" s="380"/>
      <c r="F28" s="396"/>
      <c r="G28" s="393" t="s">
        <v>263</v>
      </c>
      <c r="H28" s="389"/>
      <c r="I28" s="380"/>
      <c r="J28" s="389"/>
      <c r="K28" s="380"/>
      <c r="L28" s="380"/>
    </row>
    <row r="29" ht="20.1" customHeight="1" spans="1:12">
      <c r="A29" s="394"/>
      <c r="B29" s="394"/>
      <c r="C29" s="395"/>
      <c r="D29" s="395"/>
      <c r="E29" s="398"/>
      <c r="F29" s="398"/>
      <c r="G29" s="386" t="s">
        <v>264</v>
      </c>
      <c r="H29" s="395"/>
      <c r="I29" s="380"/>
      <c r="J29" s="380">
        <v>2636.92</v>
      </c>
      <c r="K29" s="380"/>
      <c r="L29" s="380">
        <f>(J29-603.6)/603.6*100</f>
        <v>336.865473823724</v>
      </c>
    </row>
    <row r="30" ht="37.5" customHeight="1" spans="1:12">
      <c r="A30" s="399" t="s">
        <v>265</v>
      </c>
      <c r="B30" s="399"/>
      <c r="C30" s="399"/>
      <c r="D30" s="399"/>
      <c r="E30" s="399"/>
      <c r="F30" s="399"/>
      <c r="G30" s="399"/>
      <c r="H30" s="399"/>
      <c r="I30" s="399"/>
      <c r="J30" s="399"/>
      <c r="K30" s="399"/>
      <c r="L30" s="399"/>
    </row>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369" customFormat="1" ht="20.1" customHeight="1" spans="2:12">
      <c r="B52" s="370"/>
      <c r="C52" s="370"/>
      <c r="D52" s="370"/>
      <c r="E52" s="370"/>
      <c r="F52" s="370"/>
      <c r="H52" s="370"/>
      <c r="I52" s="370"/>
      <c r="J52" s="370"/>
      <c r="K52" s="370"/>
      <c r="L52" s="370"/>
    </row>
    <row r="53" s="369" customFormat="1" ht="20.1" customHeight="1" spans="2:12">
      <c r="B53" s="370"/>
      <c r="C53" s="370"/>
      <c r="D53" s="370"/>
      <c r="E53" s="370"/>
      <c r="F53" s="370"/>
      <c r="H53" s="370"/>
      <c r="I53" s="370"/>
      <c r="J53" s="370"/>
      <c r="K53" s="370"/>
      <c r="L53" s="370"/>
    </row>
    <row r="54" s="369" customFormat="1" ht="20.1" customHeight="1" spans="2:12">
      <c r="B54" s="370"/>
      <c r="C54" s="370"/>
      <c r="D54" s="370"/>
      <c r="E54" s="370"/>
      <c r="F54" s="370"/>
      <c r="H54" s="370"/>
      <c r="I54" s="370"/>
      <c r="J54" s="370"/>
      <c r="K54" s="370"/>
      <c r="L54" s="370"/>
    </row>
    <row r="55" s="369" customFormat="1" ht="20.1" customHeight="1" spans="2:12">
      <c r="B55" s="370"/>
      <c r="C55" s="370"/>
      <c r="D55" s="370"/>
      <c r="E55" s="370"/>
      <c r="F55" s="370"/>
      <c r="H55" s="370"/>
      <c r="I55" s="370"/>
      <c r="J55" s="370"/>
      <c r="K55" s="370"/>
      <c r="L55" s="370"/>
    </row>
    <row r="56" s="369" customFormat="1" ht="20.1" customHeight="1" spans="2:12">
      <c r="B56" s="370"/>
      <c r="C56" s="370"/>
      <c r="D56" s="370"/>
      <c r="E56" s="370"/>
      <c r="F56" s="370"/>
      <c r="H56" s="370"/>
      <c r="I56" s="370"/>
      <c r="J56" s="370"/>
      <c r="K56" s="370"/>
      <c r="L56" s="370"/>
    </row>
    <row r="57" s="369" customFormat="1" ht="20.1" customHeight="1" spans="2:12">
      <c r="B57" s="370"/>
      <c r="C57" s="370"/>
      <c r="D57" s="370"/>
      <c r="E57" s="370"/>
      <c r="F57" s="370"/>
      <c r="H57" s="370"/>
      <c r="I57" s="370"/>
      <c r="J57" s="370"/>
      <c r="K57" s="370"/>
      <c r="L57" s="370"/>
    </row>
    <row r="58" s="369" customFormat="1" ht="20.1" customHeight="1" spans="2:12">
      <c r="B58" s="370"/>
      <c r="C58" s="370"/>
      <c r="D58" s="370"/>
      <c r="E58" s="370"/>
      <c r="F58" s="370"/>
      <c r="H58" s="370"/>
      <c r="I58" s="370"/>
      <c r="J58" s="370"/>
      <c r="K58" s="370"/>
      <c r="L58" s="370"/>
    </row>
  </sheetData>
  <mergeCells count="4">
    <mergeCell ref="A1:G1"/>
    <mergeCell ref="A2:L2"/>
    <mergeCell ref="A3:G3"/>
    <mergeCell ref="A30:L30"/>
  </mergeCells>
  <printOptions horizontalCentered="1"/>
  <pageMargins left="0.15748031496063" right="0.15748031496063" top="0.511811023622047" bottom="0.31496062992126" header="0.31496062992126" footer="0.31496062992126"/>
  <pageSetup paperSize="9" scale="80" orientation="landscape"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FF00"/>
  </sheetPr>
  <dimension ref="A1:B11"/>
  <sheetViews>
    <sheetView workbookViewId="0">
      <selection activeCell="A9" sqref="A9"/>
    </sheetView>
  </sheetViews>
  <sheetFormatPr defaultColWidth="9" defaultRowHeight="14.25" outlineLevelCol="1"/>
  <cols>
    <col min="1" max="1" width="62.625" style="357" customWidth="1"/>
    <col min="2" max="2" width="29.75" style="357" customWidth="1"/>
    <col min="3" max="16384" width="9" style="358"/>
  </cols>
  <sheetData>
    <row r="1" ht="18" customHeight="1" spans="1:2">
      <c r="A1" s="359" t="s">
        <v>266</v>
      </c>
      <c r="B1" s="359"/>
    </row>
    <row r="2" ht="24" spans="1:2">
      <c r="A2" s="360" t="s">
        <v>267</v>
      </c>
      <c r="B2" s="360"/>
    </row>
    <row r="3" ht="20.25" customHeight="1" spans="1:2">
      <c r="A3" s="361"/>
      <c r="B3" s="362" t="s">
        <v>2</v>
      </c>
    </row>
    <row r="4" ht="20.1" customHeight="1" spans="1:2">
      <c r="A4" s="363" t="s">
        <v>98</v>
      </c>
      <c r="B4" s="363" t="s">
        <v>4</v>
      </c>
    </row>
    <row r="5" ht="20.1" customHeight="1" spans="1:2">
      <c r="A5" s="364" t="s">
        <v>54</v>
      </c>
      <c r="B5" s="365">
        <v>2335.11</v>
      </c>
    </row>
    <row r="6" s="356" customFormat="1" ht="20.1" customHeight="1" spans="1:2">
      <c r="A6" s="366" t="s">
        <v>268</v>
      </c>
      <c r="B6" s="365">
        <v>1838.01</v>
      </c>
    </row>
    <row r="7" ht="24" customHeight="1" spans="1:2">
      <c r="A7" s="367" t="s">
        <v>269</v>
      </c>
      <c r="B7" s="365">
        <v>735.29</v>
      </c>
    </row>
    <row r="8" ht="24" customHeight="1" spans="1:2">
      <c r="A8" s="367" t="s">
        <v>270</v>
      </c>
      <c r="B8" s="365">
        <v>1102.72</v>
      </c>
    </row>
    <row r="9" s="356" customFormat="1" ht="24" customHeight="1" spans="1:2">
      <c r="A9" s="366" t="s">
        <v>271</v>
      </c>
      <c r="B9" s="365">
        <v>497.1</v>
      </c>
    </row>
    <row r="10" s="356" customFormat="1" ht="24" customHeight="1" spans="1:2">
      <c r="A10" s="367" t="s">
        <v>272</v>
      </c>
      <c r="B10" s="365">
        <v>497.1</v>
      </c>
    </row>
    <row r="11" ht="15" spans="1:2">
      <c r="A11" s="368" t="s">
        <v>273</v>
      </c>
      <c r="B11" s="368"/>
    </row>
  </sheetData>
  <autoFilter ref="A4:B11">
    <filterColumn colId="1">
      <customFilters>
        <customFilter operator="notEqual" val=""/>
      </customFilters>
    </filterColumn>
    <extLst/>
  </autoFilter>
  <mergeCells count="3">
    <mergeCell ref="A1:B1"/>
    <mergeCell ref="A2:B2"/>
    <mergeCell ref="A11:B11"/>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01-2019全镇收入</vt:lpstr>
      <vt:lpstr>02-2019全镇支出</vt:lpstr>
      <vt:lpstr>03-2019公共平衡 </vt:lpstr>
      <vt:lpstr>04-2019公共本级支出功能 </vt:lpstr>
      <vt:lpstr>05-2019公共线下 </vt:lpstr>
      <vt:lpstr>06-2019转移支付分地区</vt:lpstr>
      <vt:lpstr>07-2019转移支付分项目 </vt:lpstr>
      <vt:lpstr>8-2019基金平衡</vt:lpstr>
      <vt:lpstr>9-2019基金支出</vt:lpstr>
      <vt:lpstr>10-2019基金转移支付</vt:lpstr>
      <vt:lpstr>11-2019国资 </vt:lpstr>
      <vt:lpstr>12-2019社保执行</vt:lpstr>
      <vt:lpstr>13-2020公共平衡</vt:lpstr>
      <vt:lpstr>14-2020公共本级支出功能 </vt:lpstr>
      <vt:lpstr>15-2020公共基本和项目 </vt:lpstr>
      <vt:lpstr>16-2020公共本级基本支出经济 </vt:lpstr>
      <vt:lpstr>17-2020公共线下</vt:lpstr>
      <vt:lpstr>18-2020转移支付分地区</vt:lpstr>
      <vt:lpstr>19-2020转移支付分项目</vt:lpstr>
      <vt:lpstr>20-2020基金平衡</vt:lpstr>
      <vt:lpstr>21-2020基金支出</vt:lpstr>
      <vt:lpstr>22-2020基金转移支付</vt:lpstr>
      <vt:lpstr>23-2020国资</vt:lpstr>
      <vt:lpstr>24-2020社保</vt:lpstr>
      <vt:lpstr>25-2020新增债券安排</vt:lpstr>
      <vt:lpstr>26-2019债务限额、余额</vt:lpstr>
      <vt:lpstr>27-2019、2020一般债务余额</vt:lpstr>
      <vt:lpstr>28-2019、2020专项债务余额</vt:lpstr>
      <vt:lpstr>29-债务还本付息</vt:lpstr>
      <vt:lpstr>30-2020年提前下达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2020-02-03T01:58:00Z</cp:lastPrinted>
  <dcterms:modified xsi:type="dcterms:W3CDTF">2020-02-03T08:46:46Z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